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21345" windowHeight="9600"/>
  </bookViews>
  <sheets>
    <sheet name="Zalacznik Nr 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'Zalacznik Nr 1'!$A:$I</definedName>
    <definedName name="§">[4]Paragraf.wydatek!$A:$A</definedName>
    <definedName name="B_M">[1]Paragraf.dochód!#REF!</definedName>
    <definedName name="czwartaP">'[4]4P'!$A:$A</definedName>
    <definedName name="Dział">[4]Dział!$A:$A</definedName>
    <definedName name="_xlnm.Criteria" localSheetId="0">'Zalacznik Nr 1'!#REF!</definedName>
    <definedName name="Nazwa">[5]Nazwa.Dep!#REF!</definedName>
    <definedName name="Nr">#REF!</definedName>
    <definedName name="_xlnm.Print_Area" localSheetId="0">'Zalacznik Nr 1'!$A$1:$I$381</definedName>
    <definedName name="Paragraf">[4]Paragraf.dochód!$A:$A</definedName>
    <definedName name="Rozdz">[4]Rozdz!$A:$A</definedName>
    <definedName name="Rozdział">[1]Rozdz!$A$1:$A$65536</definedName>
    <definedName name="Symb">[4]Nazwa.Dep!$D$1:$D$3</definedName>
    <definedName name="Symbol">[4]Nazwa.Dep!$A:$A</definedName>
    <definedName name="_xlnm.Print_Titles" localSheetId="0">'Zalacznik Nr 1'!$11:$11</definedName>
    <definedName name="Znak">[4]Nazwa.Dep!$D:$D</definedName>
  </definedNames>
  <calcPr calcId="125725"/>
</workbook>
</file>

<file path=xl/calcChain.xml><?xml version="1.0" encoding="utf-8"?>
<calcChain xmlns="http://schemas.openxmlformats.org/spreadsheetml/2006/main">
  <c r="J11" i="1"/>
  <c r="E13"/>
  <c r="I13"/>
  <c r="J13"/>
  <c r="E14"/>
  <c r="I14"/>
  <c r="J14"/>
  <c r="E15"/>
  <c r="I15"/>
  <c r="J15"/>
  <c r="E16"/>
  <c r="I16"/>
  <c r="J16"/>
  <c r="E17"/>
  <c r="I17"/>
  <c r="J17"/>
  <c r="E18"/>
  <c r="I18"/>
  <c r="J18"/>
  <c r="E19"/>
  <c r="F19"/>
  <c r="J19"/>
  <c r="E20"/>
  <c r="F20"/>
  <c r="G20"/>
  <c r="I20" s="1"/>
  <c r="H20"/>
  <c r="H19" s="1"/>
  <c r="J20"/>
  <c r="E21"/>
  <c r="F21"/>
  <c r="I21"/>
  <c r="J21"/>
  <c r="E22"/>
  <c r="I22"/>
  <c r="J22"/>
  <c r="E23"/>
  <c r="F23"/>
  <c r="J23"/>
  <c r="E24"/>
  <c r="F24"/>
  <c r="G24"/>
  <c r="G23" s="1"/>
  <c r="H24"/>
  <c r="H23" s="1"/>
  <c r="J24"/>
  <c r="J26" s="1"/>
  <c r="E25"/>
  <c r="I25"/>
  <c r="J25"/>
  <c r="E26"/>
  <c r="F26"/>
  <c r="I26"/>
  <c r="E27"/>
  <c r="F27"/>
  <c r="J27"/>
  <c r="E28"/>
  <c r="F28"/>
  <c r="G28"/>
  <c r="G27" s="1"/>
  <c r="H28"/>
  <c r="I28" s="1"/>
  <c r="J28"/>
  <c r="E29"/>
  <c r="I29"/>
  <c r="J29"/>
  <c r="E30"/>
  <c r="F30"/>
  <c r="J30"/>
  <c r="E31"/>
  <c r="F31"/>
  <c r="G31"/>
  <c r="G30" s="1"/>
  <c r="H31"/>
  <c r="I31" s="1"/>
  <c r="J31"/>
  <c r="E32"/>
  <c r="F32"/>
  <c r="I32" s="1"/>
  <c r="J32"/>
  <c r="J33" s="1"/>
  <c r="J42" s="1"/>
  <c r="E33"/>
  <c r="F33"/>
  <c r="I33"/>
  <c r="E34"/>
  <c r="F34"/>
  <c r="J34"/>
  <c r="E35"/>
  <c r="F35"/>
  <c r="G35"/>
  <c r="G34" s="1"/>
  <c r="H35"/>
  <c r="H34" s="1"/>
  <c r="I35"/>
  <c r="J35"/>
  <c r="J36" s="1"/>
  <c r="J38" s="1"/>
  <c r="E36"/>
  <c r="F36"/>
  <c r="I36" s="1"/>
  <c r="E37"/>
  <c r="F37"/>
  <c r="I37" s="1"/>
  <c r="J37"/>
  <c r="E38"/>
  <c r="I38"/>
  <c r="E39"/>
  <c r="F39"/>
  <c r="J39"/>
  <c r="E40"/>
  <c r="F40"/>
  <c r="G40"/>
  <c r="I40" s="1"/>
  <c r="H40"/>
  <c r="H39" s="1"/>
  <c r="J40"/>
  <c r="E41"/>
  <c r="H41"/>
  <c r="I41"/>
  <c r="J41"/>
  <c r="J45" s="1"/>
  <c r="E42"/>
  <c r="F42"/>
  <c r="E43"/>
  <c r="F43"/>
  <c r="G43"/>
  <c r="G42" s="1"/>
  <c r="H43"/>
  <c r="H42" s="1"/>
  <c r="J43"/>
  <c r="J44" s="1"/>
  <c r="E44"/>
  <c r="F44"/>
  <c r="I44"/>
  <c r="E45"/>
  <c r="F45"/>
  <c r="E46"/>
  <c r="F46"/>
  <c r="G46"/>
  <c r="G45" s="1"/>
  <c r="H46"/>
  <c r="I46" s="1"/>
  <c r="J46"/>
  <c r="E47"/>
  <c r="F47"/>
  <c r="I47" s="1"/>
  <c r="J47"/>
  <c r="E48"/>
  <c r="I48"/>
  <c r="J48"/>
  <c r="E49"/>
  <c r="I49"/>
  <c r="J49"/>
  <c r="E50"/>
  <c r="I50"/>
  <c r="J50"/>
  <c r="E51"/>
  <c r="I51"/>
  <c r="J51"/>
  <c r="E52"/>
  <c r="I52"/>
  <c r="J52"/>
  <c r="E53"/>
  <c r="I53"/>
  <c r="J53"/>
  <c r="E54"/>
  <c r="I54"/>
  <c r="J54"/>
  <c r="E55"/>
  <c r="I55"/>
  <c r="J55"/>
  <c r="E56"/>
  <c r="I56"/>
  <c r="J56"/>
  <c r="E57"/>
  <c r="I57"/>
  <c r="J57"/>
  <c r="E58"/>
  <c r="I58"/>
  <c r="J58"/>
  <c r="E59"/>
  <c r="I59"/>
  <c r="J59"/>
  <c r="E60"/>
  <c r="I60"/>
  <c r="J60"/>
  <c r="E61"/>
  <c r="I61"/>
  <c r="J61"/>
  <c r="E62"/>
  <c r="I62"/>
  <c r="J62"/>
  <c r="E63"/>
  <c r="I63"/>
  <c r="J63"/>
  <c r="E64"/>
  <c r="I64"/>
  <c r="J64"/>
  <c r="E65"/>
  <c r="I65"/>
  <c r="J65"/>
  <c r="E66"/>
  <c r="I66"/>
  <c r="J66"/>
  <c r="E67"/>
  <c r="I67"/>
  <c r="J67"/>
  <c r="E68"/>
  <c r="I68"/>
  <c r="J68"/>
  <c r="E69"/>
  <c r="I69"/>
  <c r="J69"/>
  <c r="E70"/>
  <c r="I70"/>
  <c r="J70"/>
  <c r="E71"/>
  <c r="I71"/>
  <c r="J71"/>
  <c r="E72"/>
  <c r="I72"/>
  <c r="J72"/>
  <c r="E73"/>
  <c r="I73"/>
  <c r="J73"/>
  <c r="E74"/>
  <c r="I74"/>
  <c r="J74"/>
  <c r="E75"/>
  <c r="I75"/>
  <c r="J75"/>
  <c r="E76"/>
  <c r="I76"/>
  <c r="J76"/>
  <c r="E77"/>
  <c r="I77"/>
  <c r="J77"/>
  <c r="E78"/>
  <c r="I78"/>
  <c r="J78"/>
  <c r="E79"/>
  <c r="I79"/>
  <c r="J79"/>
  <c r="E80"/>
  <c r="I80"/>
  <c r="J80"/>
  <c r="E81"/>
  <c r="I81"/>
  <c r="J81"/>
  <c r="E82"/>
  <c r="I82"/>
  <c r="J82"/>
  <c r="E83"/>
  <c r="I83"/>
  <c r="J83"/>
  <c r="E84"/>
  <c r="I84"/>
  <c r="J84"/>
  <c r="E85"/>
  <c r="I85"/>
  <c r="J85"/>
  <c r="E86"/>
  <c r="I86"/>
  <c r="J86"/>
  <c r="E87"/>
  <c r="I87"/>
  <c r="J87"/>
  <c r="E88"/>
  <c r="I88"/>
  <c r="J88"/>
  <c r="E89"/>
  <c r="I89"/>
  <c r="J89"/>
  <c r="E90"/>
  <c r="I90"/>
  <c r="J90"/>
  <c r="E91"/>
  <c r="I91"/>
  <c r="J91"/>
  <c r="E92"/>
  <c r="I92"/>
  <c r="J92"/>
  <c r="J102" s="1"/>
  <c r="E93"/>
  <c r="I93"/>
  <c r="J93"/>
  <c r="E94"/>
  <c r="I94"/>
  <c r="J94"/>
  <c r="J95" s="1"/>
  <c r="F95"/>
  <c r="E99"/>
  <c r="F99"/>
  <c r="J99"/>
  <c r="J110" s="1"/>
  <c r="E100"/>
  <c r="F100"/>
  <c r="G100"/>
  <c r="I100" s="1"/>
  <c r="J100"/>
  <c r="E101"/>
  <c r="F101"/>
  <c r="I101"/>
  <c r="J101"/>
  <c r="E102"/>
  <c r="F102"/>
  <c r="I102"/>
  <c r="E103"/>
  <c r="F103"/>
  <c r="I103" s="1"/>
  <c r="J103"/>
  <c r="E104"/>
  <c r="F104"/>
  <c r="I104"/>
  <c r="J104"/>
  <c r="E105"/>
  <c r="F105"/>
  <c r="I105"/>
  <c r="E106"/>
  <c r="F106"/>
  <c r="I106" s="1"/>
  <c r="E107"/>
  <c r="F107"/>
  <c r="I107"/>
  <c r="J107"/>
  <c r="E108"/>
  <c r="F108"/>
  <c r="I108"/>
  <c r="J108"/>
  <c r="E109"/>
  <c r="F109"/>
  <c r="I109" s="1"/>
  <c r="J109"/>
  <c r="E110"/>
  <c r="F110"/>
  <c r="H110"/>
  <c r="H100" s="1"/>
  <c r="H99" s="1"/>
  <c r="I110"/>
  <c r="E111"/>
  <c r="F111"/>
  <c r="I111" s="1"/>
  <c r="J111"/>
  <c r="E112"/>
  <c r="F112"/>
  <c r="I112"/>
  <c r="J112"/>
  <c r="E113"/>
  <c r="F113"/>
  <c r="J113"/>
  <c r="E114"/>
  <c r="F114"/>
  <c r="G114"/>
  <c r="G113" s="1"/>
  <c r="I113" s="1"/>
  <c r="H114"/>
  <c r="H113" s="1"/>
  <c r="J114"/>
  <c r="E115"/>
  <c r="I115"/>
  <c r="E116"/>
  <c r="F116"/>
  <c r="I116"/>
  <c r="E117"/>
  <c r="F117"/>
  <c r="J117"/>
  <c r="E118"/>
  <c r="F118"/>
  <c r="G118"/>
  <c r="I118" s="1"/>
  <c r="H118"/>
  <c r="H117" s="1"/>
  <c r="J118"/>
  <c r="E119"/>
  <c r="F119"/>
  <c r="I119"/>
  <c r="J119"/>
  <c r="J120" s="1"/>
  <c r="J121" s="1"/>
  <c r="J122" s="1"/>
  <c r="E120"/>
  <c r="F120"/>
  <c r="I120"/>
  <c r="E121"/>
  <c r="F121"/>
  <c r="I121" s="1"/>
  <c r="E122"/>
  <c r="F122"/>
  <c r="I122"/>
  <c r="E123"/>
  <c r="F123"/>
  <c r="I123"/>
  <c r="E124"/>
  <c r="F124"/>
  <c r="I124" s="1"/>
  <c r="E125"/>
  <c r="F125"/>
  <c r="I125"/>
  <c r="E126"/>
  <c r="F126"/>
  <c r="I126"/>
  <c r="E127"/>
  <c r="F127"/>
  <c r="I127" s="1"/>
  <c r="E128"/>
  <c r="F128"/>
  <c r="I128"/>
  <c r="J128"/>
  <c r="J129" s="1"/>
  <c r="E129"/>
  <c r="F129"/>
  <c r="I129"/>
  <c r="E130"/>
  <c r="F130"/>
  <c r="I130" s="1"/>
  <c r="E131"/>
  <c r="F131"/>
  <c r="I131"/>
  <c r="J131"/>
  <c r="J132" s="1"/>
  <c r="E132"/>
  <c r="F132"/>
  <c r="I132"/>
  <c r="E133"/>
  <c r="F133"/>
  <c r="I133" s="1"/>
  <c r="E134"/>
  <c r="F134"/>
  <c r="I134"/>
  <c r="E135"/>
  <c r="F135"/>
  <c r="I135"/>
  <c r="E136"/>
  <c r="F136"/>
  <c r="I136"/>
  <c r="E137"/>
  <c r="F137"/>
  <c r="J137"/>
  <c r="E138"/>
  <c r="F138"/>
  <c r="G138"/>
  <c r="G137" s="1"/>
  <c r="I137" s="1"/>
  <c r="H138"/>
  <c r="H137" s="1"/>
  <c r="J138"/>
  <c r="E139"/>
  <c r="I139"/>
  <c r="J139"/>
  <c r="E140"/>
  <c r="F140"/>
  <c r="J140"/>
  <c r="E141"/>
  <c r="F141"/>
  <c r="G141"/>
  <c r="G140" s="1"/>
  <c r="I140" s="1"/>
  <c r="H141"/>
  <c r="H140" s="1"/>
  <c r="J141"/>
  <c r="E142"/>
  <c r="F142"/>
  <c r="I142"/>
  <c r="E143"/>
  <c r="F143"/>
  <c r="I143"/>
  <c r="E144"/>
  <c r="F144"/>
  <c r="J144"/>
  <c r="J146" s="1"/>
  <c r="E145"/>
  <c r="F145"/>
  <c r="G145"/>
  <c r="G144" s="1"/>
  <c r="H145"/>
  <c r="H144" s="1"/>
  <c r="J145"/>
  <c r="J149" s="1"/>
  <c r="E146"/>
  <c r="F146"/>
  <c r="I146"/>
  <c r="E147"/>
  <c r="F147"/>
  <c r="I147" s="1"/>
  <c r="E148"/>
  <c r="F148"/>
  <c r="I148" s="1"/>
  <c r="E149"/>
  <c r="F149"/>
  <c r="I149" s="1"/>
  <c r="E150"/>
  <c r="F150"/>
  <c r="J150"/>
  <c r="E151"/>
  <c r="F151"/>
  <c r="G151"/>
  <c r="I151" s="1"/>
  <c r="H151"/>
  <c r="H150" s="1"/>
  <c r="J151"/>
  <c r="J153" s="1"/>
  <c r="E152"/>
  <c r="F152"/>
  <c r="I152"/>
  <c r="J152"/>
  <c r="E153"/>
  <c r="F153"/>
  <c r="I153"/>
  <c r="E154"/>
  <c r="F154"/>
  <c r="I154" s="1"/>
  <c r="J154"/>
  <c r="E155"/>
  <c r="F155"/>
  <c r="I155"/>
  <c r="J155"/>
  <c r="E156"/>
  <c r="I156"/>
  <c r="J156"/>
  <c r="E157"/>
  <c r="F157"/>
  <c r="G157"/>
  <c r="G150" s="1"/>
  <c r="I150" s="1"/>
  <c r="H157"/>
  <c r="J157"/>
  <c r="J158" s="1"/>
  <c r="E158"/>
  <c r="F158"/>
  <c r="I158"/>
  <c r="E159"/>
  <c r="F159"/>
  <c r="I159" s="1"/>
  <c r="J159"/>
  <c r="E160"/>
  <c r="F160"/>
  <c r="I160"/>
  <c r="J160"/>
  <c r="E161"/>
  <c r="F161"/>
  <c r="I161"/>
  <c r="J161"/>
  <c r="E162"/>
  <c r="F162"/>
  <c r="G162"/>
  <c r="H162"/>
  <c r="I162" s="1"/>
  <c r="J162"/>
  <c r="E163"/>
  <c r="F163"/>
  <c r="I163" s="1"/>
  <c r="J163"/>
  <c r="E164"/>
  <c r="F164"/>
  <c r="J164"/>
  <c r="E165"/>
  <c r="F165"/>
  <c r="H165"/>
  <c r="H164" s="1"/>
  <c r="J165"/>
  <c r="J166" s="1"/>
  <c r="E166"/>
  <c r="F166"/>
  <c r="G166"/>
  <c r="G165" s="1"/>
  <c r="I166"/>
  <c r="E167"/>
  <c r="F167"/>
  <c r="J167"/>
  <c r="E168"/>
  <c r="F168"/>
  <c r="I168" s="1"/>
  <c r="G168"/>
  <c r="H168"/>
  <c r="E169"/>
  <c r="F169"/>
  <c r="I169" s="1"/>
  <c r="H169"/>
  <c r="E170"/>
  <c r="F170"/>
  <c r="G170"/>
  <c r="E171"/>
  <c r="F171"/>
  <c r="I171" s="1"/>
  <c r="H171"/>
  <c r="E172"/>
  <c r="F172"/>
  <c r="H172"/>
  <c r="I172"/>
  <c r="J172"/>
  <c r="E173"/>
  <c r="F173"/>
  <c r="I173" s="1"/>
  <c r="H173"/>
  <c r="J173"/>
  <c r="E174"/>
  <c r="F174"/>
  <c r="I174"/>
  <c r="E175"/>
  <c r="F175"/>
  <c r="H175"/>
  <c r="I175" s="1"/>
  <c r="J175"/>
  <c r="E176"/>
  <c r="F176"/>
  <c r="H176"/>
  <c r="J176"/>
  <c r="E177"/>
  <c r="F177"/>
  <c r="G177"/>
  <c r="G176" s="1"/>
  <c r="I177"/>
  <c r="J177"/>
  <c r="E178"/>
  <c r="F178"/>
  <c r="J178"/>
  <c r="J180" s="1"/>
  <c r="E179"/>
  <c r="F179"/>
  <c r="G179"/>
  <c r="G178" s="1"/>
  <c r="I178" s="1"/>
  <c r="H179"/>
  <c r="H178" s="1"/>
  <c r="I179"/>
  <c r="J179"/>
  <c r="E180"/>
  <c r="F180"/>
  <c r="I180" s="1"/>
  <c r="E181"/>
  <c r="F181"/>
  <c r="F381" s="1"/>
  <c r="J181"/>
  <c r="E182"/>
  <c r="F182"/>
  <c r="G182"/>
  <c r="G181" s="1"/>
  <c r="H182"/>
  <c r="I182" s="1"/>
  <c r="E183"/>
  <c r="F183"/>
  <c r="I183" s="1"/>
  <c r="E184"/>
  <c r="F184"/>
  <c r="I184" s="1"/>
  <c r="J184"/>
  <c r="E185"/>
  <c r="F185"/>
  <c r="I185" s="1"/>
  <c r="J185"/>
  <c r="E186"/>
  <c r="F186"/>
  <c r="I186"/>
  <c r="J186"/>
  <c r="E187"/>
  <c r="F187"/>
  <c r="J187"/>
  <c r="J189" s="1"/>
  <c r="E188"/>
  <c r="F188"/>
  <c r="G188"/>
  <c r="G187" s="1"/>
  <c r="I187" s="1"/>
  <c r="H188"/>
  <c r="H187" s="1"/>
  <c r="I188"/>
  <c r="J188"/>
  <c r="E189"/>
  <c r="F189"/>
  <c r="I189" s="1"/>
  <c r="E190"/>
  <c r="F190"/>
  <c r="I190" s="1"/>
  <c r="J190"/>
  <c r="E191"/>
  <c r="H191"/>
  <c r="J191"/>
  <c r="E192"/>
  <c r="G192"/>
  <c r="G191" s="1"/>
  <c r="I191" s="1"/>
  <c r="H192"/>
  <c r="I192"/>
  <c r="J192"/>
  <c r="E193"/>
  <c r="I193"/>
  <c r="J193"/>
  <c r="E194"/>
  <c r="G194"/>
  <c r="J194"/>
  <c r="J195" s="1"/>
  <c r="J196" s="1"/>
  <c r="E195"/>
  <c r="G195"/>
  <c r="H195"/>
  <c r="I195" s="1"/>
  <c r="E196"/>
  <c r="I196"/>
  <c r="E197"/>
  <c r="I197"/>
  <c r="J197"/>
  <c r="E198"/>
  <c r="I198"/>
  <c r="J198"/>
  <c r="E199"/>
  <c r="I199"/>
  <c r="J199"/>
  <c r="E200"/>
  <c r="I200"/>
  <c r="J200"/>
  <c r="E201"/>
  <c r="I201"/>
  <c r="J201"/>
  <c r="E202"/>
  <c r="I202"/>
  <c r="J202"/>
  <c r="E203"/>
  <c r="I203"/>
  <c r="J203"/>
  <c r="E204"/>
  <c r="I204"/>
  <c r="J204"/>
  <c r="E205"/>
  <c r="I205"/>
  <c r="J205"/>
  <c r="E206"/>
  <c r="I206"/>
  <c r="J206"/>
  <c r="E207"/>
  <c r="I207"/>
  <c r="J207"/>
  <c r="E208"/>
  <c r="I208"/>
  <c r="J208"/>
  <c r="E209"/>
  <c r="I209"/>
  <c r="J209"/>
  <c r="E210"/>
  <c r="I210"/>
  <c r="J210"/>
  <c r="E211"/>
  <c r="I211"/>
  <c r="J211"/>
  <c r="E212"/>
  <c r="J212"/>
  <c r="E213"/>
  <c r="G213"/>
  <c r="I213" s="1"/>
  <c r="H213"/>
  <c r="H212" s="1"/>
  <c r="J213"/>
  <c r="E214"/>
  <c r="I214"/>
  <c r="J214"/>
  <c r="E215"/>
  <c r="G215"/>
  <c r="H215"/>
  <c r="I215" s="1"/>
  <c r="J215"/>
  <c r="E216"/>
  <c r="I216"/>
  <c r="J216"/>
  <c r="E217"/>
  <c r="G217"/>
  <c r="H217"/>
  <c r="I217"/>
  <c r="J217"/>
  <c r="E218"/>
  <c r="I218"/>
  <c r="J218"/>
  <c r="E219"/>
  <c r="I219"/>
  <c r="J219"/>
  <c r="E220"/>
  <c r="J220"/>
  <c r="J221" s="1"/>
  <c r="J222" s="1"/>
  <c r="J223" s="1"/>
  <c r="J225" s="1"/>
  <c r="J226" s="1"/>
  <c r="J227" s="1"/>
  <c r="J228" s="1"/>
  <c r="J229" s="1"/>
  <c r="J230" s="1"/>
  <c r="E221"/>
  <c r="G221"/>
  <c r="H221"/>
  <c r="H220" s="1"/>
  <c r="E222"/>
  <c r="I222"/>
  <c r="E223"/>
  <c r="I223"/>
  <c r="E224"/>
  <c r="I224"/>
  <c r="E225"/>
  <c r="I225"/>
  <c r="E226"/>
  <c r="G226"/>
  <c r="I226" s="1"/>
  <c r="H226"/>
  <c r="E227"/>
  <c r="I227"/>
  <c r="E228"/>
  <c r="G228"/>
  <c r="H228"/>
  <c r="I228" s="1"/>
  <c r="E229"/>
  <c r="I229"/>
  <c r="E230"/>
  <c r="I230"/>
  <c r="E231"/>
  <c r="I231"/>
  <c r="E232"/>
  <c r="I232"/>
  <c r="J232"/>
  <c r="E233"/>
  <c r="I233"/>
  <c r="J233"/>
  <c r="E234"/>
  <c r="I234"/>
  <c r="J234"/>
  <c r="E235"/>
  <c r="I235"/>
  <c r="J235"/>
  <c r="E236"/>
  <c r="I236"/>
  <c r="J236"/>
  <c r="E237"/>
  <c r="I237"/>
  <c r="J237"/>
  <c r="E238"/>
  <c r="I238"/>
  <c r="J238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J265" s="1"/>
  <c r="J266" s="1"/>
  <c r="J267" s="1"/>
  <c r="J268" s="1"/>
  <c r="J269" s="1"/>
  <c r="J270" s="1"/>
  <c r="J271" s="1"/>
  <c r="J272" s="1"/>
  <c r="J273" s="1"/>
  <c r="J274" s="1"/>
  <c r="J275" s="1"/>
  <c r="J276" s="1"/>
  <c r="J277" s="1"/>
  <c r="J278" s="1"/>
  <c r="J279" s="1"/>
  <c r="J280" s="1"/>
  <c r="J281" s="1"/>
  <c r="J282" s="1"/>
  <c r="J283" s="1"/>
  <c r="J284" s="1"/>
  <c r="J285" s="1"/>
  <c r="J286" s="1"/>
  <c r="J287" s="1"/>
  <c r="J288" s="1"/>
  <c r="J289" s="1"/>
  <c r="J290" s="1"/>
  <c r="J291" s="1"/>
  <c r="J292" s="1"/>
  <c r="J293" s="1"/>
  <c r="J294" s="1"/>
  <c r="J295" s="1"/>
  <c r="J296" s="1"/>
  <c r="J297" s="1"/>
  <c r="J298" s="1"/>
  <c r="J299" s="1"/>
  <c r="J300" s="1"/>
  <c r="J301" s="1"/>
  <c r="J302" s="1"/>
  <c r="J303" s="1"/>
  <c r="J304" s="1"/>
  <c r="J305" s="1"/>
  <c r="J306" s="1"/>
  <c r="J307" s="1"/>
  <c r="J308" s="1"/>
  <c r="J309" s="1"/>
  <c r="J310" s="1"/>
  <c r="J311" s="1"/>
  <c r="J312" s="1"/>
  <c r="J313" s="1"/>
  <c r="J314" s="1"/>
  <c r="J315" s="1"/>
  <c r="J316" s="1"/>
  <c r="J317" s="1"/>
  <c r="J318" s="1"/>
  <c r="J319" s="1"/>
  <c r="J320" s="1"/>
  <c r="J321" s="1"/>
  <c r="J322" s="1"/>
  <c r="J323" s="1"/>
  <c r="J324" s="1"/>
  <c r="J325" s="1"/>
  <c r="J326" s="1"/>
  <c r="J327" s="1"/>
  <c r="J328" s="1"/>
  <c r="J329" s="1"/>
  <c r="J330" s="1"/>
  <c r="J331" s="1"/>
  <c r="J332" s="1"/>
  <c r="J333" s="1"/>
  <c r="J334" s="1"/>
  <c r="J335" s="1"/>
  <c r="J336" s="1"/>
  <c r="J337" s="1"/>
  <c r="J338" s="1"/>
  <c r="J339" s="1"/>
  <c r="J340" s="1"/>
  <c r="J341" s="1"/>
  <c r="J342" s="1"/>
  <c r="J343" s="1"/>
  <c r="J344" s="1"/>
  <c r="J345" s="1"/>
  <c r="J346" s="1"/>
  <c r="J347" s="1"/>
  <c r="J348" s="1"/>
  <c r="J349" s="1"/>
  <c r="J350" s="1"/>
  <c r="J351" s="1"/>
  <c r="J352" s="1"/>
  <c r="J353" s="1"/>
  <c r="J354" s="1"/>
  <c r="J355" s="1"/>
  <c r="J356" s="1"/>
  <c r="J357" s="1"/>
  <c r="J358" s="1"/>
  <c r="J359" s="1"/>
  <c r="J360" s="1"/>
  <c r="J361" s="1"/>
  <c r="J362" s="1"/>
  <c r="J363" s="1"/>
  <c r="J364" s="1"/>
  <c r="J365" s="1"/>
  <c r="J366" s="1"/>
  <c r="J367" s="1"/>
  <c r="J368" s="1"/>
  <c r="J369" s="1"/>
  <c r="J370" s="1"/>
  <c r="J371" s="1"/>
  <c r="J372" s="1"/>
  <c r="J373" s="1"/>
  <c r="J374" s="1"/>
  <c r="J375" s="1"/>
  <c r="J376" s="1"/>
  <c r="J377" s="1"/>
  <c r="J378" s="1"/>
  <c r="J379" s="1"/>
  <c r="J380" s="1"/>
  <c r="E239"/>
  <c r="I239"/>
  <c r="E240"/>
  <c r="I240"/>
  <c r="E241"/>
  <c r="I241"/>
  <c r="E242"/>
  <c r="I242"/>
  <c r="E243"/>
  <c r="I243"/>
  <c r="E244"/>
  <c r="I244"/>
  <c r="E245"/>
  <c r="I245"/>
  <c r="E246"/>
  <c r="I246"/>
  <c r="E247"/>
  <c r="I247"/>
  <c r="E248"/>
  <c r="I248"/>
  <c r="E249"/>
  <c r="I249"/>
  <c r="E250"/>
  <c r="I250"/>
  <c r="E251"/>
  <c r="I251"/>
  <c r="E252"/>
  <c r="I252"/>
  <c r="E253"/>
  <c r="I253"/>
  <c r="E254"/>
  <c r="I254"/>
  <c r="E255"/>
  <c r="I255"/>
  <c r="E256"/>
  <c r="I256"/>
  <c r="E257"/>
  <c r="I257"/>
  <c r="E258"/>
  <c r="I258"/>
  <c r="E259"/>
  <c r="I259"/>
  <c r="E260"/>
  <c r="I260"/>
  <c r="E261"/>
  <c r="I261"/>
  <c r="E262"/>
  <c r="I262"/>
  <c r="E263"/>
  <c r="I263"/>
  <c r="E264"/>
  <c r="I264"/>
  <c r="E265"/>
  <c r="I265"/>
  <c r="E266"/>
  <c r="I266"/>
  <c r="E267"/>
  <c r="I267"/>
  <c r="E268"/>
  <c r="I268"/>
  <c r="E269"/>
  <c r="I269"/>
  <c r="E270"/>
  <c r="I270"/>
  <c r="E271"/>
  <c r="I271"/>
  <c r="E272"/>
  <c r="I272"/>
  <c r="E273"/>
  <c r="I273"/>
  <c r="E274"/>
  <c r="I274"/>
  <c r="E275"/>
  <c r="I275"/>
  <c r="E276"/>
  <c r="I276"/>
  <c r="E277"/>
  <c r="I277"/>
  <c r="E278"/>
  <c r="I278"/>
  <c r="E279"/>
  <c r="I279"/>
  <c r="E280"/>
  <c r="I280"/>
  <c r="E281"/>
  <c r="I281"/>
  <c r="E282"/>
  <c r="I282"/>
  <c r="E283"/>
  <c r="I283"/>
  <c r="E284"/>
  <c r="I284"/>
  <c r="E285"/>
  <c r="I285"/>
  <c r="E286"/>
  <c r="I286"/>
  <c r="E287"/>
  <c r="I287"/>
  <c r="E288"/>
  <c r="I288"/>
  <c r="E289"/>
  <c r="I289"/>
  <c r="E290"/>
  <c r="I290"/>
  <c r="E291"/>
  <c r="I291"/>
  <c r="E292"/>
  <c r="I292"/>
  <c r="E293"/>
  <c r="I293"/>
  <c r="E294"/>
  <c r="I294"/>
  <c r="E295"/>
  <c r="I295"/>
  <c r="E296"/>
  <c r="I296"/>
  <c r="E297"/>
  <c r="I297"/>
  <c r="E298"/>
  <c r="I298"/>
  <c r="E299"/>
  <c r="I299"/>
  <c r="E300"/>
  <c r="I300"/>
  <c r="E301"/>
  <c r="I301"/>
  <c r="E302"/>
  <c r="I302"/>
  <c r="E303"/>
  <c r="I303"/>
  <c r="E304"/>
  <c r="I304"/>
  <c r="E305"/>
  <c r="I305"/>
  <c r="E306"/>
  <c r="I306"/>
  <c r="E307"/>
  <c r="I307"/>
  <c r="E308"/>
  <c r="I308"/>
  <c r="E309"/>
  <c r="I309"/>
  <c r="E310"/>
  <c r="I310"/>
  <c r="E311"/>
  <c r="I311"/>
  <c r="E312"/>
  <c r="I312"/>
  <c r="E313"/>
  <c r="I313"/>
  <c r="E314"/>
  <c r="I314"/>
  <c r="E315"/>
  <c r="I315"/>
  <c r="E316"/>
  <c r="I316"/>
  <c r="E317"/>
  <c r="I317"/>
  <c r="E318"/>
  <c r="I318"/>
  <c r="E319"/>
  <c r="I319"/>
  <c r="E320"/>
  <c r="I320"/>
  <c r="E321"/>
  <c r="I321"/>
  <c r="E322"/>
  <c r="I322"/>
  <c r="E323"/>
  <c r="I323"/>
  <c r="E324"/>
  <c r="I324"/>
  <c r="E325"/>
  <c r="I325"/>
  <c r="E326"/>
  <c r="I326"/>
  <c r="E327"/>
  <c r="I327"/>
  <c r="E328"/>
  <c r="I328"/>
  <c r="E329"/>
  <c r="I329"/>
  <c r="E330"/>
  <c r="I330"/>
  <c r="E331"/>
  <c r="I331"/>
  <c r="E332"/>
  <c r="I332"/>
  <c r="E333"/>
  <c r="I333"/>
  <c r="E334"/>
  <c r="I334"/>
  <c r="E335"/>
  <c r="I335"/>
  <c r="E336"/>
  <c r="I336"/>
  <c r="E337"/>
  <c r="I337"/>
  <c r="E338"/>
  <c r="I338"/>
  <c r="E339"/>
  <c r="I339"/>
  <c r="E340"/>
  <c r="I340"/>
  <c r="E341"/>
  <c r="I341"/>
  <c r="E342"/>
  <c r="I342"/>
  <c r="E343"/>
  <c r="I343"/>
  <c r="E344"/>
  <c r="I344"/>
  <c r="E345"/>
  <c r="I345"/>
  <c r="E346"/>
  <c r="I346"/>
  <c r="E347"/>
  <c r="I347"/>
  <c r="E348"/>
  <c r="I348"/>
  <c r="E349"/>
  <c r="I349"/>
  <c r="E350"/>
  <c r="I350"/>
  <c r="E351"/>
  <c r="I351"/>
  <c r="E352"/>
  <c r="I352"/>
  <c r="E353"/>
  <c r="I353"/>
  <c r="E354"/>
  <c r="I354"/>
  <c r="E355"/>
  <c r="I355"/>
  <c r="E356"/>
  <c r="I356"/>
  <c r="E357"/>
  <c r="I357"/>
  <c r="E358"/>
  <c r="I358"/>
  <c r="E359"/>
  <c r="I359"/>
  <c r="E360"/>
  <c r="I360"/>
  <c r="E361"/>
  <c r="I361"/>
  <c r="E362"/>
  <c r="I362"/>
  <c r="E363"/>
  <c r="I363"/>
  <c r="E364"/>
  <c r="I364"/>
  <c r="E365"/>
  <c r="I365"/>
  <c r="E366"/>
  <c r="I366"/>
  <c r="E367"/>
  <c r="I367"/>
  <c r="E368"/>
  <c r="I368"/>
  <c r="E369"/>
  <c r="I369"/>
  <c r="E370"/>
  <c r="I370"/>
  <c r="E371"/>
  <c r="I371"/>
  <c r="E372"/>
  <c r="I372"/>
  <c r="E373"/>
  <c r="I373"/>
  <c r="E374"/>
  <c r="I374"/>
  <c r="E375"/>
  <c r="I375"/>
  <c r="E376"/>
  <c r="I376"/>
  <c r="E377"/>
  <c r="I377"/>
  <c r="E378"/>
  <c r="I378"/>
  <c r="E379"/>
  <c r="I379"/>
  <c r="E380"/>
  <c r="I380"/>
  <c r="I165" l="1"/>
  <c r="G164"/>
  <c r="I164" s="1"/>
  <c r="G167"/>
  <c r="I176"/>
  <c r="J123"/>
  <c r="J124" s="1"/>
  <c r="J125" s="1"/>
  <c r="J126" s="1"/>
  <c r="J127" s="1"/>
  <c r="J130" s="1"/>
  <c r="J133"/>
  <c r="J134" s="1"/>
  <c r="J105"/>
  <c r="J96"/>
  <c r="J106" s="1"/>
  <c r="I144"/>
  <c r="I42"/>
  <c r="I34"/>
  <c r="I23"/>
  <c r="I45"/>
  <c r="I30"/>
  <c r="I157"/>
  <c r="I145"/>
  <c r="I141"/>
  <c r="I138"/>
  <c r="G117"/>
  <c r="I117" s="1"/>
  <c r="I114"/>
  <c r="G99"/>
  <c r="H45"/>
  <c r="I43"/>
  <c r="G39"/>
  <c r="I39" s="1"/>
  <c r="H30"/>
  <c r="H27"/>
  <c r="H95" s="1"/>
  <c r="I24"/>
  <c r="G19"/>
  <c r="I19" s="1"/>
  <c r="H170"/>
  <c r="I170" s="1"/>
  <c r="I221"/>
  <c r="H194"/>
  <c r="I194" s="1"/>
  <c r="G220"/>
  <c r="I220" s="1"/>
  <c r="H181"/>
  <c r="I181" s="1"/>
  <c r="G212"/>
  <c r="I212" s="1"/>
  <c r="I27" l="1"/>
  <c r="H381"/>
  <c r="H167"/>
  <c r="I167" s="1"/>
  <c r="I99"/>
  <c r="G381"/>
  <c r="I381" s="1"/>
  <c r="G95"/>
  <c r="I95" s="1"/>
</calcChain>
</file>

<file path=xl/sharedStrings.xml><?xml version="1.0" encoding="utf-8"?>
<sst xmlns="http://schemas.openxmlformats.org/spreadsheetml/2006/main" count="29" uniqueCount="20">
  <si>
    <t>Ogółem</t>
  </si>
  <si>
    <t>Rozdz.1</t>
  </si>
  <si>
    <t>Plan po zmianach</t>
  </si>
  <si>
    <t>Zwiększenia</t>
  </si>
  <si>
    <t>Zmniejszenia</t>
  </si>
  <si>
    <t>Plan przed zmianami</t>
  </si>
  <si>
    <t>Wyszczególnienie</t>
  </si>
  <si>
    <t>4P</t>
  </si>
  <si>
    <t>§</t>
  </si>
  <si>
    <t>Rozdz.</t>
  </si>
  <si>
    <t>Dz.</t>
  </si>
  <si>
    <t>WYDATKI</t>
  </si>
  <si>
    <t>DOCHODY</t>
  </si>
  <si>
    <t>w zł</t>
  </si>
  <si>
    <t>Zmiany w planie dochodów i wydatków budżetu 
Województwa Warmińsko-Mazurskiego na 2013 rok</t>
  </si>
  <si>
    <t>z dnia 15 maja 2013 r.</t>
  </si>
  <si>
    <t>Warmińsko-Mazurskiego</t>
  </si>
  <si>
    <t xml:space="preserve">Zarządu Województwa </t>
  </si>
  <si>
    <t>do Uchwały Nr 23/352/13/IV</t>
  </si>
  <si>
    <t>Załącznik Nr 1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</si>
</sst>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55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0"/>
      <color theme="0" tint="-0.49998474074526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u/>
      <sz val="10"/>
      <color indexed="55"/>
      <name val="Times New Roman"/>
      <family val="1"/>
      <charset val="238"/>
    </font>
    <font>
      <b/>
      <sz val="10"/>
      <color indexed="55"/>
      <name val="Times New Roman"/>
      <family val="1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70">
    <xf numFmtId="0" fontId="0" fillId="0" borderId="0" xfId="0"/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164" fontId="2" fillId="2" borderId="0" xfId="0" applyNumberFormat="1" applyFont="1" applyFill="1" applyAlignment="1" applyProtection="1">
      <alignment horizontal="right" vertical="top"/>
      <protection locked="0"/>
    </xf>
    <xf numFmtId="0" fontId="2" fillId="2" borderId="0" xfId="0" applyFont="1" applyFill="1" applyAlignment="1" applyProtection="1">
      <alignment vertical="center"/>
      <protection locked="0"/>
    </xf>
    <xf numFmtId="3" fontId="3" fillId="2" borderId="0" xfId="0" applyNumberFormat="1" applyFont="1" applyFill="1" applyBorder="1" applyAlignment="1" applyProtection="1">
      <alignment horizontal="center" vertical="center"/>
      <protection locked="0"/>
    </xf>
    <xf numFmtId="3" fontId="3" fillId="2" borderId="2" xfId="0" applyNumberFormat="1" applyFont="1" applyFill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164" fontId="2" fillId="2" borderId="4" xfId="0" applyNumberFormat="1" applyFont="1" applyFill="1" applyBorder="1" applyAlignment="1" applyProtection="1">
      <alignment horizontal="right" vertical="center"/>
      <protection locked="0"/>
    </xf>
    <xf numFmtId="165" fontId="2" fillId="2" borderId="4" xfId="0" applyNumberFormat="1" applyFont="1" applyFill="1" applyBorder="1" applyAlignment="1" applyProtection="1">
      <alignment horizontal="center" vertical="top"/>
      <protection locked="0"/>
    </xf>
    <xf numFmtId="164" fontId="2" fillId="2" borderId="4" xfId="0" applyNumberFormat="1" applyFont="1" applyFill="1" applyBorder="1" applyAlignment="1" applyProtection="1">
      <alignment horizontal="center" vertical="top"/>
      <protection locked="0"/>
    </xf>
    <xf numFmtId="3" fontId="4" fillId="2" borderId="0" xfId="0" applyNumberFormat="1" applyFont="1" applyFill="1" applyBorder="1" applyAlignment="1" applyProtection="1">
      <alignment horizontal="center"/>
      <protection hidden="1"/>
    </xf>
    <xf numFmtId="3" fontId="2" fillId="2" borderId="2" xfId="0" applyNumberFormat="1" applyFont="1" applyFill="1" applyBorder="1" applyAlignment="1" applyProtection="1">
      <alignment horizontal="right" wrapText="1"/>
      <protection locked="0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2" fillId="2" borderId="5" xfId="0" applyFont="1" applyFill="1" applyBorder="1" applyAlignment="1" applyProtection="1">
      <alignment horizontal="left" vertical="top"/>
      <protection locked="0"/>
    </xf>
    <xf numFmtId="164" fontId="2" fillId="2" borderId="6" xfId="0" applyNumberFormat="1" applyFont="1" applyFill="1" applyBorder="1" applyAlignment="1" applyProtection="1">
      <alignment horizontal="right" vertical="top" wrapText="1"/>
      <protection locked="0"/>
    </xf>
    <xf numFmtId="165" fontId="2" fillId="2" borderId="2" xfId="0" applyNumberFormat="1" applyFont="1" applyFill="1" applyBorder="1" applyAlignment="1" applyProtection="1">
      <alignment horizontal="center" vertical="top"/>
      <protection locked="0"/>
    </xf>
    <xf numFmtId="164" fontId="3" fillId="2" borderId="2" xfId="0" applyNumberFormat="1" applyFont="1" applyFill="1" applyBorder="1" applyAlignment="1" applyProtection="1">
      <alignment horizontal="center" vertical="top"/>
      <protection locked="0"/>
    </xf>
    <xf numFmtId="3" fontId="2" fillId="2" borderId="7" xfId="0" applyNumberFormat="1" applyFont="1" applyFill="1" applyBorder="1" applyAlignment="1" applyProtection="1">
      <alignment horizontal="right" wrapText="1"/>
      <protection locked="0"/>
    </xf>
    <xf numFmtId="49" fontId="2" fillId="2" borderId="7" xfId="0" applyNumberFormat="1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/>
      <protection locked="0"/>
    </xf>
    <xf numFmtId="164" fontId="2" fillId="2" borderId="9" xfId="0" applyNumberFormat="1" applyFont="1" applyFill="1" applyBorder="1" applyAlignment="1" applyProtection="1">
      <alignment horizontal="right" vertical="top" wrapText="1"/>
      <protection locked="0"/>
    </xf>
    <xf numFmtId="165" fontId="2" fillId="2" borderId="7" xfId="0" applyNumberFormat="1" applyFont="1" applyFill="1" applyBorder="1" applyAlignment="1" applyProtection="1">
      <alignment horizontal="center" vertical="top"/>
      <protection locked="0"/>
    </xf>
    <xf numFmtId="164" fontId="3" fillId="2" borderId="7" xfId="0" applyNumberFormat="1" applyFont="1" applyFill="1" applyBorder="1" applyAlignment="1" applyProtection="1">
      <alignment horizontal="center" vertical="top"/>
      <protection locked="0"/>
    </xf>
    <xf numFmtId="0" fontId="5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3" fontId="6" fillId="2" borderId="7" xfId="0" applyNumberFormat="1" applyFont="1" applyFill="1" applyBorder="1" applyAlignment="1" applyProtection="1">
      <alignment horizontal="right" wrapText="1"/>
      <protection locked="0"/>
    </xf>
    <xf numFmtId="3" fontId="2" fillId="2" borderId="0" xfId="0" applyNumberFormat="1" applyFont="1" applyFill="1" applyBorder="1" applyAlignment="1" applyProtection="1">
      <alignment horizontal="center"/>
      <protection hidden="1"/>
    </xf>
    <xf numFmtId="3" fontId="5" fillId="2" borderId="0" xfId="0" applyNumberFormat="1" applyFont="1" applyFill="1" applyBorder="1" applyAlignment="1" applyProtection="1">
      <alignment horizontal="center"/>
      <protection hidden="1"/>
    </xf>
    <xf numFmtId="3" fontId="5" fillId="2" borderId="7" xfId="0" applyNumberFormat="1" applyFont="1" applyFill="1" applyBorder="1" applyAlignment="1" applyProtection="1">
      <alignment horizontal="right" wrapText="1"/>
      <protection locked="0"/>
    </xf>
    <xf numFmtId="49" fontId="5" fillId="2" borderId="7" xfId="0" applyNumberFormat="1" applyFont="1" applyFill="1" applyBorder="1" applyAlignment="1" applyProtection="1">
      <alignment horizontal="left" vertical="top" wrapText="1"/>
      <protection locked="0"/>
    </xf>
    <xf numFmtId="0" fontId="5" fillId="2" borderId="8" xfId="0" applyFont="1" applyFill="1" applyBorder="1" applyAlignment="1" applyProtection="1">
      <alignment horizontal="left" vertical="top"/>
      <protection locked="0"/>
    </xf>
    <xf numFmtId="164" fontId="5" fillId="2" borderId="9" xfId="0" applyNumberFormat="1" applyFont="1" applyFill="1" applyBorder="1" applyAlignment="1" applyProtection="1">
      <alignment horizontal="right" vertical="top" wrapText="1"/>
      <protection locked="0"/>
    </xf>
    <xf numFmtId="165" fontId="5" fillId="2" borderId="7" xfId="0" applyNumberFormat="1" applyFont="1" applyFill="1" applyBorder="1" applyAlignment="1" applyProtection="1">
      <alignment horizontal="center" vertical="top"/>
      <protection locked="0"/>
    </xf>
    <xf numFmtId="164" fontId="7" fillId="2" borderId="7" xfId="0" applyNumberFormat="1" applyFont="1" applyFill="1" applyBorder="1" applyAlignment="1" applyProtection="1">
      <alignment horizontal="center" vertical="top"/>
      <protection locked="0"/>
    </xf>
    <xf numFmtId="3" fontId="3" fillId="2" borderId="10" xfId="0" applyNumberFormat="1" applyFont="1" applyFill="1" applyBorder="1" applyAlignment="1" applyProtection="1">
      <alignment horizontal="right" wrapText="1"/>
      <protection locked="0"/>
    </xf>
    <xf numFmtId="49" fontId="3" fillId="2" borderId="10" xfId="0" applyNumberFormat="1" applyFont="1" applyFill="1" applyBorder="1" applyAlignment="1" applyProtection="1">
      <alignment horizontal="left" vertical="top" wrapText="1"/>
      <protection locked="0"/>
    </xf>
    <xf numFmtId="0" fontId="3" fillId="2" borderId="11" xfId="0" applyFont="1" applyFill="1" applyBorder="1" applyAlignment="1" applyProtection="1">
      <alignment horizontal="left" vertical="top"/>
      <protection locked="0"/>
    </xf>
    <xf numFmtId="164" fontId="3" fillId="2" borderId="12" xfId="0" applyNumberFormat="1" applyFont="1" applyFill="1" applyBorder="1" applyAlignment="1" applyProtection="1">
      <alignment horizontal="right" vertical="top" wrapText="1"/>
      <protection locked="0"/>
    </xf>
    <xf numFmtId="165" fontId="3" fillId="2" borderId="10" xfId="0" applyNumberFormat="1" applyFont="1" applyFill="1" applyBorder="1" applyAlignment="1" applyProtection="1">
      <alignment horizontal="center" vertical="top"/>
      <protection locked="0"/>
    </xf>
    <xf numFmtId="164" fontId="3" fillId="2" borderId="10" xfId="0" applyNumberFormat="1" applyFont="1" applyFill="1" applyBorder="1" applyAlignment="1" applyProtection="1">
      <alignment horizontal="center" vertical="top"/>
      <protection locked="0"/>
    </xf>
    <xf numFmtId="164" fontId="2" fillId="2" borderId="7" xfId="0" applyNumberFormat="1" applyFont="1" applyFill="1" applyBorder="1" applyAlignment="1" applyProtection="1">
      <alignment horizontal="center" vertical="top"/>
      <protection locked="0"/>
    </xf>
    <xf numFmtId="3" fontId="3" fillId="2" borderId="0" xfId="0" applyNumberFormat="1" applyFont="1" applyFill="1" applyBorder="1" applyAlignment="1" applyProtection="1">
      <alignment horizontal="center"/>
      <protection hidden="1"/>
    </xf>
    <xf numFmtId="3" fontId="2" fillId="2" borderId="0" xfId="0" applyNumberFormat="1" applyFont="1" applyFill="1" applyBorder="1" applyAlignment="1" applyProtection="1">
      <alignment horizontal="center" vertical="center"/>
      <protection hidden="1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left" vertical="center"/>
      <protection locked="0"/>
    </xf>
    <xf numFmtId="164" fontId="2" fillId="2" borderId="6" xfId="0" applyNumberFormat="1" applyFont="1" applyFill="1" applyBorder="1" applyAlignment="1" applyProtection="1">
      <alignment horizontal="right" vertical="center" wrapText="1"/>
      <protection locked="0"/>
    </xf>
    <xf numFmtId="165" fontId="2" fillId="2" borderId="2" xfId="0" applyNumberFormat="1" applyFont="1" applyFill="1" applyBorder="1" applyAlignment="1" applyProtection="1">
      <alignment horizontal="center" vertical="center"/>
      <protection locked="0"/>
    </xf>
    <xf numFmtId="164" fontId="2" fillId="2" borderId="2" xfId="0" applyNumberFormat="1" applyFont="1" applyFill="1" applyBorder="1" applyAlignment="1" applyProtection="1">
      <alignment horizontal="center" vertical="center"/>
      <protection locked="0"/>
    </xf>
    <xf numFmtId="3" fontId="2" fillId="2" borderId="7" xfId="0" applyNumberFormat="1" applyFont="1" applyFill="1" applyBorder="1" applyAlignment="1" applyProtection="1">
      <alignment horizontal="right" vertical="center" wrapText="1"/>
      <protection locked="0"/>
    </xf>
    <xf numFmtId="49" fontId="2" fillId="2" borderId="7" xfId="0" applyNumberFormat="1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/>
      <protection locked="0"/>
    </xf>
    <xf numFmtId="164" fontId="2" fillId="2" borderId="9" xfId="0" applyNumberFormat="1" applyFont="1" applyFill="1" applyBorder="1" applyAlignment="1" applyProtection="1">
      <alignment horizontal="right" vertical="center" wrapText="1"/>
      <protection locked="0"/>
    </xf>
    <xf numFmtId="165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3" fontId="2" fillId="3" borderId="7" xfId="0" applyNumberFormat="1" applyFont="1" applyFill="1" applyBorder="1" applyAlignment="1" applyProtection="1">
      <alignment horizontal="right" vertical="center" wrapText="1"/>
      <protection locked="0"/>
    </xf>
    <xf numFmtId="49" fontId="2" fillId="3" borderId="7" xfId="0" applyNumberFormat="1" applyFont="1" applyFill="1" applyBorder="1" applyAlignment="1" applyProtection="1">
      <alignment horizontal="left" vertical="center" wrapText="1"/>
      <protection locked="0"/>
    </xf>
    <xf numFmtId="0" fontId="2" fillId="3" borderId="8" xfId="0" applyFont="1" applyFill="1" applyBorder="1" applyAlignment="1" applyProtection="1">
      <alignment horizontal="left" vertical="center"/>
      <protection locked="0"/>
    </xf>
    <xf numFmtId="164" fontId="2" fillId="3" borderId="9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vertical="center"/>
      <protection locked="0"/>
    </xf>
    <xf numFmtId="3" fontId="3" fillId="2" borderId="0" xfId="0" applyNumberFormat="1" applyFont="1" applyFill="1" applyBorder="1" applyAlignment="1" applyProtection="1">
      <alignment horizontal="center" vertical="center"/>
      <protection hidden="1"/>
    </xf>
    <xf numFmtId="3" fontId="3" fillId="2" borderId="10" xfId="0" applyNumberFormat="1" applyFont="1" applyFill="1" applyBorder="1" applyAlignment="1" applyProtection="1">
      <alignment horizontal="right" vertical="center" wrapText="1"/>
      <protection locked="0"/>
    </xf>
    <xf numFmtId="49" fontId="3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164" fontId="3" fillId="2" borderId="12" xfId="0" applyNumberFormat="1" applyFont="1" applyFill="1" applyBorder="1" applyAlignment="1" applyProtection="1">
      <alignment horizontal="right" vertical="center" wrapText="1"/>
      <protection locked="0"/>
    </xf>
    <xf numFmtId="165" fontId="3" fillId="2" borderId="10" xfId="0" applyNumberFormat="1" applyFont="1" applyFill="1" applyBorder="1" applyAlignment="1" applyProtection="1">
      <alignment horizontal="center" vertical="center"/>
      <protection locked="0"/>
    </xf>
    <xf numFmtId="164" fontId="3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13" xfId="0" applyNumberFormat="1" applyFont="1" applyFill="1" applyBorder="1" applyAlignment="1" applyProtection="1">
      <alignment horizontal="right" wrapText="1"/>
      <protection locked="0"/>
    </xf>
    <xf numFmtId="49" fontId="5" fillId="2" borderId="13" xfId="0" applyNumberFormat="1" applyFont="1" applyFill="1" applyBorder="1" applyAlignment="1" applyProtection="1">
      <alignment horizontal="left" vertical="top" wrapText="1"/>
      <protection locked="0"/>
    </xf>
    <xf numFmtId="0" fontId="5" fillId="2" borderId="14" xfId="0" applyFont="1" applyFill="1" applyBorder="1" applyAlignment="1" applyProtection="1">
      <alignment horizontal="left" vertical="top"/>
      <protection locked="0"/>
    </xf>
    <xf numFmtId="164" fontId="5" fillId="2" borderId="15" xfId="0" applyNumberFormat="1" applyFont="1" applyFill="1" applyBorder="1" applyAlignment="1" applyProtection="1">
      <alignment horizontal="right" vertical="top" wrapText="1"/>
      <protection locked="0"/>
    </xf>
    <xf numFmtId="165" fontId="5" fillId="2" borderId="13" xfId="0" applyNumberFormat="1" applyFont="1" applyFill="1" applyBorder="1" applyAlignment="1" applyProtection="1">
      <alignment horizontal="center" vertical="top"/>
      <protection locked="0"/>
    </xf>
    <xf numFmtId="164" fontId="7" fillId="2" borderId="13" xfId="0" applyNumberFormat="1" applyFont="1" applyFill="1" applyBorder="1" applyAlignment="1" applyProtection="1">
      <alignment horizontal="center" vertical="top"/>
      <protection locked="0"/>
    </xf>
    <xf numFmtId="3" fontId="2" fillId="3" borderId="7" xfId="0" applyNumberFormat="1" applyFont="1" applyFill="1" applyBorder="1" applyAlignment="1" applyProtection="1">
      <alignment horizontal="right" wrapText="1"/>
      <protection locked="0"/>
    </xf>
    <xf numFmtId="0" fontId="2" fillId="3" borderId="8" xfId="0" applyFont="1" applyFill="1" applyBorder="1" applyAlignment="1" applyProtection="1">
      <alignment horizontal="left" vertical="top"/>
      <protection locked="0"/>
    </xf>
    <xf numFmtId="164" fontId="2" fillId="3" borderId="9" xfId="0" applyNumberFormat="1" applyFont="1" applyFill="1" applyBorder="1" applyAlignment="1" applyProtection="1">
      <alignment horizontal="right" vertical="top" wrapText="1"/>
      <protection locked="0"/>
    </xf>
    <xf numFmtId="0" fontId="5" fillId="2" borderId="0" xfId="0" applyFont="1" applyFill="1" applyAlignment="1" applyProtection="1">
      <alignment vertical="center"/>
      <protection locked="0"/>
    </xf>
    <xf numFmtId="3" fontId="5" fillId="2" borderId="0" xfId="0" applyNumberFormat="1" applyFont="1" applyFill="1" applyBorder="1" applyAlignment="1" applyProtection="1">
      <alignment horizontal="center" vertical="center"/>
      <protection hidden="1"/>
    </xf>
    <xf numFmtId="3" fontId="5" fillId="2" borderId="7" xfId="0" applyNumberFormat="1" applyFont="1" applyFill="1" applyBorder="1" applyAlignment="1" applyProtection="1">
      <alignment horizontal="right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0" fontId="5" fillId="2" borderId="8" xfId="0" applyFont="1" applyFill="1" applyBorder="1" applyAlignment="1" applyProtection="1">
      <alignment horizontal="left" vertical="center"/>
      <protection locked="0"/>
    </xf>
    <xf numFmtId="164" fontId="5" fillId="2" borderId="9" xfId="0" applyNumberFormat="1" applyFont="1" applyFill="1" applyBorder="1" applyAlignment="1" applyProtection="1">
      <alignment horizontal="right" vertical="center" wrapText="1"/>
      <protection locked="0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4" fontId="7" fillId="2" borderId="7" xfId="0" applyNumberFormat="1" applyFont="1" applyFill="1" applyBorder="1" applyAlignment="1" applyProtection="1">
      <alignment horizontal="center" vertical="center"/>
      <protection locked="0"/>
    </xf>
    <xf numFmtId="164" fontId="3" fillId="2" borderId="7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Protection="1">
      <protection locked="0"/>
    </xf>
    <xf numFmtId="3" fontId="2" fillId="3" borderId="0" xfId="0" applyNumberFormat="1" applyFont="1" applyFill="1" applyBorder="1" applyAlignment="1" applyProtection="1">
      <alignment horizontal="center"/>
      <protection hidden="1"/>
    </xf>
    <xf numFmtId="49" fontId="2" fillId="3" borderId="7" xfId="0" applyNumberFormat="1" applyFont="1" applyFill="1" applyBorder="1" applyAlignment="1" applyProtection="1">
      <alignment horizontal="left" vertical="top" wrapText="1"/>
      <protection locked="0"/>
    </xf>
    <xf numFmtId="165" fontId="2" fillId="3" borderId="7" xfId="0" applyNumberFormat="1" applyFont="1" applyFill="1" applyBorder="1" applyAlignment="1" applyProtection="1">
      <alignment horizontal="center" vertical="top"/>
      <protection locked="0"/>
    </xf>
    <xf numFmtId="164" fontId="2" fillId="3" borderId="7" xfId="0" applyNumberFormat="1" applyFont="1" applyFill="1" applyBorder="1" applyAlignment="1" applyProtection="1">
      <alignment horizontal="center" vertical="top"/>
      <protection locked="0"/>
    </xf>
    <xf numFmtId="0" fontId="2" fillId="3" borderId="0" xfId="0" applyFont="1" applyFill="1" applyBorder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2" borderId="0" xfId="0" applyFont="1" applyFill="1" applyAlignment="1" applyProtection="1">
      <alignment horizontal="left"/>
      <protection locked="0"/>
    </xf>
    <xf numFmtId="3" fontId="8" fillId="2" borderId="0" xfId="0" applyNumberFormat="1" applyFont="1" applyFill="1" applyBorder="1" applyAlignment="1" applyProtection="1">
      <alignment horizontal="center"/>
      <protection hidden="1"/>
    </xf>
    <xf numFmtId="0" fontId="9" fillId="2" borderId="16" xfId="0" applyFont="1" applyFill="1" applyBorder="1" applyAlignment="1" applyProtection="1">
      <alignment horizontal="center" vertical="center" wrapText="1"/>
    </xf>
    <xf numFmtId="0" fontId="9" fillId="2" borderId="16" xfId="0" applyFont="1" applyFill="1" applyBorder="1" applyAlignment="1" applyProtection="1">
      <alignment horizontal="center" vertical="center"/>
    </xf>
    <xf numFmtId="49" fontId="10" fillId="2" borderId="17" xfId="0" applyNumberFormat="1" applyFont="1" applyFill="1" applyBorder="1" applyAlignment="1" applyProtection="1">
      <alignment horizontal="left" vertical="center"/>
      <protection locked="0"/>
    </xf>
    <xf numFmtId="164" fontId="9" fillId="2" borderId="16" xfId="0" applyNumberFormat="1" applyFont="1" applyFill="1" applyBorder="1" applyAlignment="1" applyProtection="1">
      <alignment horizontal="right" vertical="center"/>
      <protection locked="0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11" fillId="3" borderId="16" xfId="0" applyFont="1" applyFill="1" applyBorder="1" applyAlignment="1" applyProtection="1">
      <alignment horizontal="left" vertical="center"/>
      <protection locked="0"/>
    </xf>
    <xf numFmtId="3" fontId="3" fillId="2" borderId="0" xfId="0" applyNumberFormat="1" applyFont="1" applyFill="1" applyProtection="1">
      <protection locked="0"/>
    </xf>
    <xf numFmtId="3" fontId="2" fillId="2" borderId="0" xfId="0" applyNumberFormat="1" applyFont="1" applyFill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164" fontId="3" fillId="2" borderId="0" xfId="0" applyNumberFormat="1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3" fontId="3" fillId="2" borderId="10" xfId="0" applyNumberFormat="1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 applyProtection="1">
      <alignment horizontal="left" vertical="top"/>
      <protection locked="0"/>
    </xf>
    <xf numFmtId="164" fontId="2" fillId="2" borderId="4" xfId="0" applyNumberFormat="1" applyFont="1" applyFill="1" applyBorder="1" applyAlignment="1" applyProtection="1">
      <alignment horizontal="right" vertical="top"/>
      <protection locked="0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NumberFormat="1" applyFont="1" applyFill="1" applyBorder="1" applyAlignment="1" applyProtection="1">
      <alignment horizontal="left" vertical="top" wrapText="1"/>
      <protection locked="0"/>
    </xf>
    <xf numFmtId="49" fontId="2" fillId="2" borderId="5" xfId="0" applyNumberFormat="1" applyFont="1" applyFill="1" applyBorder="1" applyAlignment="1" applyProtection="1">
      <alignment horizontal="left" vertical="top"/>
      <protection locked="0"/>
    </xf>
    <xf numFmtId="164" fontId="2" fillId="2" borderId="6" xfId="0" applyNumberFormat="1" applyFont="1" applyFill="1" applyBorder="1" applyAlignment="1" applyProtection="1">
      <alignment horizontal="right" vertical="top"/>
      <protection locked="0"/>
    </xf>
    <xf numFmtId="164" fontId="2" fillId="2" borderId="2" xfId="0" applyNumberFormat="1" applyFont="1" applyFill="1" applyBorder="1" applyAlignment="1" applyProtection="1">
      <alignment horizontal="center" vertical="top"/>
      <protection locked="0"/>
    </xf>
    <xf numFmtId="0" fontId="2" fillId="2" borderId="7" xfId="0" applyNumberFormat="1" applyFont="1" applyFill="1" applyBorder="1" applyAlignment="1" applyProtection="1">
      <alignment horizontal="left" vertical="top" wrapText="1"/>
      <protection locked="0"/>
    </xf>
    <xf numFmtId="49" fontId="2" fillId="2" borderId="8" xfId="0" applyNumberFormat="1" applyFont="1" applyFill="1" applyBorder="1" applyAlignment="1" applyProtection="1">
      <alignment horizontal="left" vertical="top"/>
      <protection locked="0"/>
    </xf>
    <xf numFmtId="164" fontId="2" fillId="2" borderId="9" xfId="0" applyNumberFormat="1" applyFont="1" applyFill="1" applyBorder="1" applyAlignment="1" applyProtection="1">
      <alignment horizontal="right" vertical="top"/>
      <protection locked="0"/>
    </xf>
    <xf numFmtId="49" fontId="5" fillId="2" borderId="8" xfId="0" applyNumberFormat="1" applyFont="1" applyFill="1" applyBorder="1" applyAlignment="1" applyProtection="1">
      <alignment horizontal="left" vertical="top"/>
      <protection locked="0"/>
    </xf>
    <xf numFmtId="164" fontId="5" fillId="2" borderId="9" xfId="0" applyNumberFormat="1" applyFont="1" applyFill="1" applyBorder="1" applyAlignment="1" applyProtection="1">
      <alignment horizontal="right" vertical="top"/>
      <protection locked="0"/>
    </xf>
    <xf numFmtId="3" fontId="12" fillId="2" borderId="0" xfId="0" applyNumberFormat="1" applyFont="1" applyFill="1" applyBorder="1" applyAlignment="1" applyProtection="1">
      <alignment horizontal="center"/>
      <protection hidden="1"/>
    </xf>
    <xf numFmtId="0" fontId="5" fillId="2" borderId="7" xfId="0" applyNumberFormat="1" applyFont="1" applyFill="1" applyBorder="1" applyAlignment="1" applyProtection="1">
      <alignment horizontal="left" vertical="top" wrapText="1"/>
      <protection locked="0"/>
    </xf>
    <xf numFmtId="164" fontId="5" fillId="2" borderId="7" xfId="0" applyNumberFormat="1" applyFont="1" applyFill="1" applyBorder="1" applyAlignment="1" applyProtection="1">
      <alignment horizontal="center" vertical="top"/>
      <protection locked="0"/>
    </xf>
    <xf numFmtId="3" fontId="4" fillId="2" borderId="0" xfId="0" applyNumberFormat="1" applyFont="1" applyFill="1" applyBorder="1" applyAlignment="1" applyProtection="1">
      <alignment horizontal="center" vertical="center"/>
      <protection hidden="1"/>
    </xf>
    <xf numFmtId="0" fontId="3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11" xfId="0" applyNumberFormat="1" applyFont="1" applyFill="1" applyBorder="1" applyAlignment="1" applyProtection="1">
      <alignment horizontal="left" vertical="center"/>
      <protection locked="0"/>
    </xf>
    <xf numFmtId="164" fontId="3" fillId="2" borderId="12" xfId="0" applyNumberFormat="1" applyFont="1" applyFill="1" applyBorder="1" applyAlignment="1" applyProtection="1">
      <alignment horizontal="right" vertical="center"/>
      <protection locked="0"/>
    </xf>
    <xf numFmtId="0" fontId="3" fillId="2" borderId="10" xfId="0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applyNumberFormat="1" applyFont="1" applyFill="1" applyBorder="1" applyAlignment="1" applyProtection="1">
      <alignment horizontal="left" vertical="top"/>
      <protection locked="0"/>
    </xf>
    <xf numFmtId="164" fontId="3" fillId="2" borderId="12" xfId="0" applyNumberFormat="1" applyFont="1" applyFill="1" applyBorder="1" applyAlignment="1" applyProtection="1">
      <alignment horizontal="right" vertical="top"/>
      <protection locked="0"/>
    </xf>
    <xf numFmtId="3" fontId="12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/>
      <protection locked="0"/>
    </xf>
    <xf numFmtId="164" fontId="5" fillId="2" borderId="9" xfId="0" applyNumberFormat="1" applyFont="1" applyFill="1" applyBorder="1" applyAlignment="1" applyProtection="1">
      <alignment horizontal="right" vertical="center"/>
      <protection locked="0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3" fontId="13" fillId="2" borderId="0" xfId="0" applyNumberFormat="1" applyFont="1" applyFill="1" applyBorder="1" applyAlignment="1" applyProtection="1">
      <alignment horizontal="center" vertical="center"/>
      <protection hidden="1"/>
    </xf>
    <xf numFmtId="3" fontId="3" fillId="2" borderId="7" xfId="0" applyNumberFormat="1" applyFont="1" applyFill="1" applyBorder="1" applyAlignment="1" applyProtection="1">
      <alignment horizontal="right" wrapText="1"/>
      <protection locked="0"/>
    </xf>
    <xf numFmtId="0" fontId="3" fillId="2" borderId="8" xfId="0" applyFont="1" applyFill="1" applyBorder="1" applyAlignment="1" applyProtection="1">
      <alignment horizontal="left" vertical="top"/>
      <protection locked="0"/>
    </xf>
    <xf numFmtId="164" fontId="3" fillId="2" borderId="9" xfId="0" applyNumberFormat="1" applyFont="1" applyFill="1" applyBorder="1" applyAlignment="1" applyProtection="1">
      <alignment horizontal="right" vertical="top"/>
      <protection locked="0"/>
    </xf>
    <xf numFmtId="3" fontId="2" fillId="2" borderId="13" xfId="0" applyNumberFormat="1" applyFont="1" applyFill="1" applyBorder="1" applyAlignment="1" applyProtection="1">
      <alignment horizontal="right" wrapText="1"/>
      <protection locked="0"/>
    </xf>
    <xf numFmtId="0" fontId="2" fillId="2" borderId="14" xfId="0" applyFont="1" applyFill="1" applyBorder="1" applyAlignment="1" applyProtection="1">
      <alignment horizontal="left" vertical="top"/>
      <protection locked="0"/>
    </xf>
    <xf numFmtId="164" fontId="2" fillId="2" borderId="15" xfId="0" applyNumberFormat="1" applyFont="1" applyFill="1" applyBorder="1" applyAlignment="1" applyProtection="1">
      <alignment horizontal="right" vertical="top"/>
      <protection locked="0"/>
    </xf>
    <xf numFmtId="165" fontId="2" fillId="2" borderId="13" xfId="0" applyNumberFormat="1" applyFont="1" applyFill="1" applyBorder="1" applyAlignment="1" applyProtection="1">
      <alignment horizontal="center" vertical="top"/>
      <protection locked="0"/>
    </xf>
    <xf numFmtId="164" fontId="2" fillId="2" borderId="13" xfId="0" applyNumberFormat="1" applyFont="1" applyFill="1" applyBorder="1" applyAlignment="1" applyProtection="1">
      <alignment horizontal="center" vertical="top"/>
      <protection locked="0"/>
    </xf>
    <xf numFmtId="0" fontId="13" fillId="2" borderId="0" xfId="0" applyFont="1" applyFill="1" applyBorder="1" applyAlignment="1" applyProtection="1">
      <alignment horizontal="center" vertical="center"/>
      <protection hidden="1"/>
    </xf>
    <xf numFmtId="0" fontId="3" fillId="2" borderId="18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164" fontId="3" fillId="2" borderId="19" xfId="0" applyNumberFormat="1" applyFont="1" applyFill="1" applyBorder="1" applyAlignment="1" applyProtection="1">
      <alignment horizontal="center" vertical="center"/>
      <protection locked="0"/>
    </xf>
    <xf numFmtId="164" fontId="3" fillId="2" borderId="12" xfId="0" applyNumberFormat="1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17" xfId="0" applyFont="1" applyFill="1" applyBorder="1" applyAlignment="1" applyProtection="1">
      <alignment horizontal="left" vertical="top"/>
      <protection locked="0"/>
    </xf>
    <xf numFmtId="164" fontId="3" fillId="2" borderId="16" xfId="0" applyNumberFormat="1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center" wrapText="1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3" fontId="2" fillId="2" borderId="0" xfId="0" applyNumberFormat="1" applyFont="1" applyFill="1" applyBorder="1" applyAlignment="1" applyProtection="1">
      <alignment horizontal="left" vertical="center"/>
      <protection locked="0"/>
    </xf>
    <xf numFmtId="164" fontId="2" fillId="2" borderId="0" xfId="0" applyNumberFormat="1" applyFont="1" applyFill="1" applyAlignment="1" applyProtection="1">
      <alignment horizontal="right" vertical="center"/>
      <protection locked="0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/Moje%20dokumenty/Formu&#322;y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.witczak/Desktop/Moje%20dokumenty/budzet/2013/Uk&#322;ad%20wykonawczy/10.%20uk&#322;ad%20wykonawczy%2023-04-20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dzet/2013/UCHWA&#321;Y%202013/SEJMIK/Maj/Projekt/Zmiany/zalacznki/Za&#322;%20Nr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Za&#322;%20Nr%2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.UM03/Moje%20dokumenty/ROK/Rok%202012/Uchwa&#322;y/Zal%201/Zalacznik1_formu&#322;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y.Dep"/>
      <sheetName val="Formuły"/>
    </sheetNames>
    <sheetDataSet>
      <sheetData sheetId="0" refreshError="1"/>
      <sheetData sheetId="1" refreshError="1">
        <row r="1">
          <cell r="A1">
            <v>10</v>
          </cell>
          <cell r="B1" t="str">
            <v>Rolnictwo i łowiectwo</v>
          </cell>
        </row>
        <row r="2">
          <cell r="A2">
            <v>20</v>
          </cell>
          <cell r="B2" t="str">
            <v>Leśnictwo</v>
          </cell>
        </row>
        <row r="3">
          <cell r="A3">
            <v>50</v>
          </cell>
          <cell r="B3" t="str">
            <v>Rybołówstwo i rybactwo</v>
          </cell>
        </row>
        <row r="4">
          <cell r="A4">
            <v>100</v>
          </cell>
          <cell r="B4" t="str">
            <v>Górnictwo i kopalnictwo</v>
          </cell>
        </row>
        <row r="5">
          <cell r="A5">
            <v>150</v>
          </cell>
          <cell r="B5" t="str">
            <v>Przetwórstwo przemysłowe</v>
          </cell>
        </row>
        <row r="6">
          <cell r="A6">
            <v>400</v>
          </cell>
          <cell r="B6" t="str">
            <v>Wytwarzanie i zaopatrywanie w energię elektryczną, gaz i wodę</v>
          </cell>
        </row>
        <row r="7">
          <cell r="A7">
            <v>500</v>
          </cell>
          <cell r="B7" t="str">
            <v>Handel</v>
          </cell>
        </row>
        <row r="8">
          <cell r="A8">
            <v>550</v>
          </cell>
          <cell r="B8" t="str">
            <v>Hotele i restauracje</v>
          </cell>
        </row>
        <row r="9">
          <cell r="A9">
            <v>600</v>
          </cell>
          <cell r="B9" t="str">
            <v>Transport i łączność</v>
          </cell>
        </row>
        <row r="10">
          <cell r="A10">
            <v>630</v>
          </cell>
          <cell r="B10" t="str">
            <v>Turystyka</v>
          </cell>
        </row>
        <row r="11">
          <cell r="A11">
            <v>700</v>
          </cell>
          <cell r="B11" t="str">
            <v>Gospodarka mieszkaniowa</v>
          </cell>
        </row>
        <row r="12">
          <cell r="A12">
            <v>710</v>
          </cell>
          <cell r="B12" t="str">
            <v>Działalność usługowa</v>
          </cell>
        </row>
        <row r="13">
          <cell r="A13">
            <v>720</v>
          </cell>
          <cell r="B13" t="str">
            <v>Informatyka</v>
          </cell>
        </row>
        <row r="14">
          <cell r="A14">
            <v>730</v>
          </cell>
          <cell r="B14" t="str">
            <v>Nauka</v>
          </cell>
        </row>
        <row r="15">
          <cell r="A15">
            <v>750</v>
          </cell>
          <cell r="B15" t="str">
            <v>Administracja publiczna</v>
          </cell>
        </row>
        <row r="16">
          <cell r="A16">
            <v>751</v>
          </cell>
          <cell r="B16" t="str">
            <v>Urzędy naczelnych organów władzy państwowej, kontrolii o chrony prawa oraz sądownictwa</v>
          </cell>
        </row>
        <row r="17">
          <cell r="A17">
            <v>752</v>
          </cell>
          <cell r="B17" t="str">
            <v>Obrona narodowa</v>
          </cell>
        </row>
        <row r="18">
          <cell r="A18">
            <v>753</v>
          </cell>
          <cell r="B18" t="str">
            <v>Obowiązkowe ubezpieczenia społeczne</v>
          </cell>
        </row>
        <row r="19">
          <cell r="A19">
            <v>754</v>
          </cell>
          <cell r="B19" t="str">
            <v>Bezpieczeństwo publiczne i ochrona przeciwpożarowa</v>
          </cell>
        </row>
        <row r="20">
          <cell r="A20">
            <v>755</v>
          </cell>
          <cell r="B20" t="str">
            <v>Wymiar sprawiedliwości</v>
          </cell>
        </row>
        <row r="21">
          <cell r="A21">
            <v>756</v>
          </cell>
          <cell r="B21" t="str">
            <v>Dochody od osób prawnych, od osób fizycznych i od innych jednostek nieposiadających osobowości prawnej oraz wydatki związane z ich poborem</v>
          </cell>
        </row>
        <row r="22">
          <cell r="A22">
            <v>757</v>
          </cell>
          <cell r="B22" t="str">
            <v>Obsługa długu publicznego</v>
          </cell>
        </row>
        <row r="23">
          <cell r="A23">
            <v>758</v>
          </cell>
          <cell r="B23" t="str">
            <v>Różne rozliczenia</v>
          </cell>
        </row>
        <row r="24">
          <cell r="A24">
            <v>801</v>
          </cell>
          <cell r="B24" t="str">
            <v>Oświata i wychowanie</v>
          </cell>
        </row>
        <row r="25">
          <cell r="A25">
            <v>803</v>
          </cell>
          <cell r="B25" t="str">
            <v>Szkolnictwo wyższe</v>
          </cell>
        </row>
        <row r="26">
          <cell r="A26">
            <v>851</v>
          </cell>
          <cell r="B26" t="str">
            <v>Ochrona zdrowia</v>
          </cell>
        </row>
        <row r="27">
          <cell r="A27">
            <v>852</v>
          </cell>
          <cell r="B27" t="str">
            <v>Pomoc społeczna</v>
          </cell>
        </row>
        <row r="28">
          <cell r="A28">
            <v>853</v>
          </cell>
          <cell r="B28" t="str">
            <v>Pozostałe zadania w zakresie polityki społecznej</v>
          </cell>
        </row>
        <row r="29">
          <cell r="A29">
            <v>854</v>
          </cell>
          <cell r="B29" t="str">
            <v>Edukacyjna opieka wychowawcza</v>
          </cell>
        </row>
        <row r="30">
          <cell r="A30">
            <v>900</v>
          </cell>
          <cell r="B30" t="str">
            <v>Gospodarka komunalna i ochrona środowiska</v>
          </cell>
        </row>
        <row r="31">
          <cell r="A31">
            <v>921</v>
          </cell>
          <cell r="B31" t="str">
            <v>Kultura i ochrona dziedzictwa narodowego</v>
          </cell>
        </row>
        <row r="32">
          <cell r="A32">
            <v>925</v>
          </cell>
          <cell r="B32" t="str">
            <v>Ogrody botaniczne i zoologiczne oraz naturalne obszary i obiekty chronionej przyrody</v>
          </cell>
        </row>
        <row r="33">
          <cell r="A33">
            <v>926</v>
          </cell>
          <cell r="B33" t="str">
            <v>Kultura fizyczna</v>
          </cell>
        </row>
      </sheetData>
      <sheetData sheetId="2" refreshError="1">
        <row r="1">
          <cell r="A1">
            <v>1001</v>
          </cell>
          <cell r="B1" t="str">
            <v>Centrum Doradztwa Rolniczego</v>
          </cell>
        </row>
        <row r="2">
          <cell r="A2">
            <v>1002</v>
          </cell>
          <cell r="B2" t="str">
            <v>Wojewódzkie ośrodki doradztwa rolniczego</v>
          </cell>
        </row>
        <row r="3">
          <cell r="A3">
            <v>1004</v>
          </cell>
          <cell r="B3" t="str">
            <v>Biura geodezji i terenów rolnych</v>
          </cell>
        </row>
        <row r="4">
          <cell r="A4">
            <v>1005</v>
          </cell>
          <cell r="B4" t="str">
            <v>Prace geodezyjno-urządzeniowe na potrzeby rolnictwa</v>
          </cell>
        </row>
        <row r="5">
          <cell r="A5">
            <v>1006</v>
          </cell>
          <cell r="B5" t="str">
            <v>Zarządy melioracji i urządzeń wodnych</v>
          </cell>
        </row>
        <row r="6">
          <cell r="A6">
            <v>1007</v>
          </cell>
          <cell r="B6" t="str">
            <v>Zakłady konserwacji urządzeń wodnych i melioracji</v>
          </cell>
        </row>
        <row r="7">
          <cell r="A7">
            <v>1008</v>
          </cell>
          <cell r="B7" t="str">
            <v>Melioracje wodne</v>
          </cell>
        </row>
        <row r="8">
          <cell r="A8">
            <v>1009</v>
          </cell>
          <cell r="B8" t="str">
            <v>Spółki wodne</v>
          </cell>
        </row>
        <row r="9">
          <cell r="A9">
            <v>1010</v>
          </cell>
          <cell r="B9" t="str">
            <v>Infrastruktura wodociągowa i sanitacyjna wsi</v>
          </cell>
        </row>
        <row r="10">
          <cell r="A10">
            <v>1011</v>
          </cell>
          <cell r="B10" t="str">
            <v>Krajowa Stacja Chemiczno-Rolnicza</v>
          </cell>
        </row>
        <row r="11">
          <cell r="A11">
            <v>1013</v>
          </cell>
          <cell r="B11" t="str">
            <v>Centralny Ośrodek Badania Odmian Roślin Uprawnych</v>
          </cell>
        </row>
        <row r="12">
          <cell r="A12">
            <v>1015</v>
          </cell>
          <cell r="B12" t="str">
            <v>Postęp biologiczny w produkcji roślinnej</v>
          </cell>
        </row>
        <row r="13">
          <cell r="A13">
            <v>1017</v>
          </cell>
          <cell r="B13" t="str">
            <v>Ochrona roślin</v>
          </cell>
        </row>
        <row r="14">
          <cell r="A14">
            <v>1018</v>
          </cell>
          <cell r="B14" t="str">
            <v>Rolnictwo ekologiczne</v>
          </cell>
        </row>
        <row r="15">
          <cell r="A15">
            <v>1019</v>
          </cell>
          <cell r="B15" t="str">
            <v>Krajowe Centrum Hodowli Zwierząt</v>
          </cell>
        </row>
        <row r="16">
          <cell r="A16">
            <v>1020</v>
          </cell>
          <cell r="B16" t="str">
            <v>Postęp biologiczny w produkcji zwierzęcej</v>
          </cell>
        </row>
        <row r="17">
          <cell r="A17">
            <v>1021</v>
          </cell>
          <cell r="B17" t="str">
            <v>Główny Inspektorat Weterynarii</v>
          </cell>
        </row>
        <row r="18">
          <cell r="A18">
            <v>1022</v>
          </cell>
          <cell r="B18" t="str">
            <v>Zwalczanie chorób zakaźnych zwierząt oraz badania monitoringowe pozostałości chemicznych i biologicznych w tkankach zwierząt i produktach pochodzenia zwierzęcego</v>
          </cell>
        </row>
        <row r="19">
          <cell r="A19">
            <v>1023</v>
          </cell>
          <cell r="B19" t="str">
            <v>Inspekcja Jakości Handlowej Artykułów Rolno-Spożywczych</v>
          </cell>
        </row>
        <row r="20">
          <cell r="A20">
            <v>1026</v>
          </cell>
          <cell r="B20" t="str">
            <v>Dopłaty do ubezpieczeń upraw rolnych i zwierząt gospodarskich</v>
          </cell>
        </row>
        <row r="21">
          <cell r="A21">
            <v>1027</v>
          </cell>
          <cell r="B21" t="str">
            <v>Agencja Restrukturyzacji i Modernizacji Rolnictwa</v>
          </cell>
        </row>
        <row r="22">
          <cell r="A22">
            <v>1028</v>
          </cell>
          <cell r="B22" t="str">
            <v>(uchylony)</v>
          </cell>
        </row>
        <row r="23">
          <cell r="A23">
            <v>1029</v>
          </cell>
          <cell r="B23" t="str">
            <v>Dopłaty do oprocentowania kredytów na cele rolnicze</v>
          </cell>
        </row>
        <row r="24">
          <cell r="A24">
            <v>1030</v>
          </cell>
          <cell r="B24" t="str">
            <v>Izby rolnicze</v>
          </cell>
        </row>
        <row r="25">
          <cell r="A25">
            <v>1031</v>
          </cell>
          <cell r="B25" t="str">
            <v>Grupy producentów rolnych</v>
          </cell>
        </row>
        <row r="26">
          <cell r="A26">
            <v>1032</v>
          </cell>
          <cell r="B26" t="str">
            <v>Inspekcja Ochrony Roślin i Nasiennictwa</v>
          </cell>
        </row>
        <row r="27">
          <cell r="A27">
            <v>1033</v>
          </cell>
          <cell r="B27" t="str">
            <v>Wojewódzkie inspektoraty weterynarii</v>
          </cell>
        </row>
        <row r="28">
          <cell r="A28">
            <v>1034</v>
          </cell>
          <cell r="B28" t="str">
            <v>Powiatowe inspektoraty weterynarii</v>
          </cell>
        </row>
        <row r="29">
          <cell r="A29">
            <v>1035</v>
          </cell>
          <cell r="B29" t="str">
            <v>Graniczne inspektoraty weterynarii</v>
          </cell>
        </row>
        <row r="30">
          <cell r="A30">
            <v>1036</v>
          </cell>
          <cell r="B30" t="str">
            <v>Restrukturyzacja i modernizacja sektora żywnościowego oraz rozwój obszarów wiejskich</v>
          </cell>
        </row>
        <row r="31">
          <cell r="A31">
            <v>1037</v>
          </cell>
          <cell r="B31" t="str">
            <v>Płatności uzupełniające do gruntów rolnych</v>
          </cell>
        </row>
        <row r="32">
          <cell r="A32">
            <v>1038</v>
          </cell>
          <cell r="B32" t="str">
            <v>Rozwój obszarów wiejskich</v>
          </cell>
        </row>
        <row r="33">
          <cell r="A33">
            <v>1039</v>
          </cell>
          <cell r="B33" t="str">
            <v>Pozostałe zadania Wspólnej Polityki Rolnej</v>
          </cell>
        </row>
        <row r="34">
          <cell r="A34">
            <v>1040</v>
          </cell>
          <cell r="B34" t="str">
            <v>Opłaty cukrowe</v>
          </cell>
        </row>
        <row r="35">
          <cell r="A35">
            <v>1041</v>
          </cell>
          <cell r="B35" t="str">
            <v>Program Rozwoju Obszarów Wiejskich 2007-2013</v>
          </cell>
        </row>
        <row r="36">
          <cell r="A36">
            <v>1042</v>
          </cell>
          <cell r="B36" t="str">
            <v>Wyłączenie z produkcji gruntów rolnych</v>
          </cell>
        </row>
        <row r="37">
          <cell r="A37">
            <v>1078</v>
          </cell>
          <cell r="B37" t="str">
            <v>Usuwanie skutków klęsk żywiołowych</v>
          </cell>
        </row>
        <row r="38">
          <cell r="A38">
            <v>1079</v>
          </cell>
          <cell r="B38" t="str">
            <v>Pomoc zagraniczna</v>
          </cell>
        </row>
        <row r="39">
          <cell r="A39">
            <v>1080</v>
          </cell>
          <cell r="B39" t="str">
            <v>Działalność badawczo-rozwojowa</v>
          </cell>
        </row>
        <row r="40">
          <cell r="A40">
            <v>1093</v>
          </cell>
          <cell r="B40" t="str">
            <v>Dochody państwowej jednostki budżetowej uzyskane z tytułu przejętych zadań, które w 2010 r. były finansowane z rachunku dochodów własnych</v>
          </cell>
        </row>
        <row r="41">
          <cell r="A41">
            <v>1094</v>
          </cell>
          <cell r="B41" t="str">
            <v>Dochody państwowej jednostki budżetowej uzyskane z tytułu przejętych zadań, które w 2010 r. były realizowane przez gospodarstwa pomocnicze</v>
          </cell>
        </row>
        <row r="42">
          <cell r="A42">
            <v>1095</v>
          </cell>
          <cell r="B42" t="str">
            <v>Pozostała działalność</v>
          </cell>
        </row>
        <row r="43">
          <cell r="A43">
            <v>2001</v>
          </cell>
          <cell r="B43" t="str">
            <v>Gospodarka leśna</v>
          </cell>
        </row>
        <row r="44">
          <cell r="A44">
            <v>2002</v>
          </cell>
          <cell r="B44" t="str">
            <v>Nadzór nad gospodarką leśną</v>
          </cell>
        </row>
        <row r="45">
          <cell r="A45">
            <v>2003</v>
          </cell>
          <cell r="B45" t="str">
            <v>Biuro Nasiennictwa Leśnego</v>
          </cell>
        </row>
        <row r="46">
          <cell r="A46">
            <v>2078</v>
          </cell>
          <cell r="B46" t="str">
            <v>Usuwanie skutków klęsk żywiołowych</v>
          </cell>
        </row>
        <row r="47">
          <cell r="A47">
            <v>2079</v>
          </cell>
          <cell r="B47" t="str">
            <v>Pomoc zagraniczna</v>
          </cell>
        </row>
        <row r="48">
          <cell r="A48">
            <v>2080</v>
          </cell>
          <cell r="B48" t="str">
            <v>Działalność badawczo-rozwojowa</v>
          </cell>
        </row>
        <row r="49">
          <cell r="A49">
            <v>2093</v>
          </cell>
          <cell r="B49" t="str">
            <v>Dochody państwowej jednostki budżetowej uzyskane z tytułu przejętych zadań, które w 2010 r. były finansowane z rachunku dochodów własnych</v>
          </cell>
        </row>
        <row r="50">
          <cell r="A50">
            <v>2094</v>
          </cell>
          <cell r="B50" t="str">
            <v>Dochody państwowej jednostki budżetowej uzyskane z tytułu przejętych zadań, które w 2010 r. były realizowane przez gospodarstwa pomocnicze</v>
          </cell>
        </row>
        <row r="51">
          <cell r="A51">
            <v>2095</v>
          </cell>
          <cell r="B51" t="str">
            <v>Pozostała działalność</v>
          </cell>
        </row>
        <row r="52">
          <cell r="A52">
            <v>5001</v>
          </cell>
          <cell r="B52" t="str">
            <v>Rybołówstwo</v>
          </cell>
        </row>
        <row r="53">
          <cell r="A53">
            <v>5002</v>
          </cell>
          <cell r="B53" t="str">
            <v>Rybactwo</v>
          </cell>
        </row>
        <row r="54">
          <cell r="A54">
            <v>5003</v>
          </cell>
          <cell r="B54" t="str">
            <v>Państwowa Straż Rybacka</v>
          </cell>
        </row>
        <row r="55">
          <cell r="A55">
            <v>5004</v>
          </cell>
          <cell r="B55" t="str">
            <v>Inspektoraty rybołówstwa morskiego</v>
          </cell>
        </row>
        <row r="56">
          <cell r="A56">
            <v>5006</v>
          </cell>
          <cell r="B56" t="str">
            <v>Zarybianie polskich obszarów morskich</v>
          </cell>
        </row>
        <row r="57">
          <cell r="A57">
            <v>5008</v>
          </cell>
          <cell r="B57" t="str">
            <v>Organizacje producentów rybnych</v>
          </cell>
        </row>
        <row r="58">
          <cell r="A58">
            <v>5009</v>
          </cell>
          <cell r="B58" t="str">
            <v>Rybołówstwo i przetwórstwo ryb</v>
          </cell>
        </row>
        <row r="59">
          <cell r="A59">
            <v>5010</v>
          </cell>
          <cell r="B59" t="str">
            <v>Pozostałe zadania Wspólnej Polityki Rybackiej</v>
          </cell>
        </row>
        <row r="60">
          <cell r="A60">
            <v>5011</v>
          </cell>
          <cell r="B60" t="str">
            <v>Program Operacyjny Zrównoważony rozwój sektora rybołówstwa i nadbrzeżnych obszarów rybackich 2007-2013</v>
          </cell>
        </row>
        <row r="61">
          <cell r="A61">
            <v>5078</v>
          </cell>
          <cell r="B61" t="str">
            <v>Usuwanie skutków klęsk żywiołowych</v>
          </cell>
        </row>
        <row r="62">
          <cell r="A62">
            <v>5079</v>
          </cell>
          <cell r="B62" t="str">
            <v>Pomoc zagraniczna</v>
          </cell>
        </row>
        <row r="63">
          <cell r="A63">
            <v>5080</v>
          </cell>
          <cell r="B63" t="str">
            <v>Działalność badawczo-rozwojowa</v>
          </cell>
        </row>
        <row r="64">
          <cell r="A64">
            <v>5093</v>
          </cell>
          <cell r="B64" t="str">
            <v>Dochody państwowej jednostki budżetowej uzyskane z tytułu przejętych zadań, które w 2010 r. były finansowane z rachunku dochodów własnych</v>
          </cell>
        </row>
        <row r="65">
          <cell r="A65">
            <v>5094</v>
          </cell>
          <cell r="B65" t="str">
            <v>Dochody państwowej jednostki budżetowej uzyskane z tytułu przejętych zadań, które w 2010 r. były realizowane przez gospodarstwa pomocnicze</v>
          </cell>
        </row>
        <row r="66">
          <cell r="A66">
            <v>5095</v>
          </cell>
          <cell r="B66" t="str">
            <v>Pozostała działalność</v>
          </cell>
        </row>
        <row r="67">
          <cell r="A67">
            <v>10001</v>
          </cell>
          <cell r="B67" t="str">
            <v>Górnictwo węgla kamiennego</v>
          </cell>
        </row>
        <row r="68">
          <cell r="A68">
            <v>10002</v>
          </cell>
          <cell r="B68" t="str">
            <v>Górnictwo węgla brunatnego</v>
          </cell>
        </row>
        <row r="69">
          <cell r="A69">
            <v>10003</v>
          </cell>
          <cell r="B69" t="str">
            <v>Kopalnictwo rud cynkowo-ołowiowych</v>
          </cell>
        </row>
        <row r="70">
          <cell r="A70">
            <v>10004</v>
          </cell>
          <cell r="B70" t="str">
            <v>Kopalnictwo minerałów dla przemysłu chemicznego oraz do produkcji nawozów</v>
          </cell>
        </row>
        <row r="71">
          <cell r="A71">
            <v>10005</v>
          </cell>
          <cell r="B71" t="str">
            <v>Produkcja soli</v>
          </cell>
        </row>
        <row r="72">
          <cell r="A72">
            <v>10006</v>
          </cell>
          <cell r="B72" t="str">
            <v>Pozostałe górnictwo i kopalnictwo</v>
          </cell>
        </row>
        <row r="73">
          <cell r="A73">
            <v>10078</v>
          </cell>
          <cell r="B73" t="str">
            <v>Usuwanie skutków klęsk żywiołowych</v>
          </cell>
        </row>
        <row r="74">
          <cell r="A74">
            <v>10079</v>
          </cell>
          <cell r="B74" t="str">
            <v>Pomoc zagraniczna</v>
          </cell>
        </row>
        <row r="75">
          <cell r="A75">
            <v>10080</v>
          </cell>
          <cell r="B75" t="str">
            <v>Działalność badawczo-rozwojowa</v>
          </cell>
        </row>
        <row r="76">
          <cell r="A76">
            <v>10093</v>
          </cell>
          <cell r="B76" t="str">
            <v>Dochody państwowej jednostki budżetowej uzyskane z tytułu przejętych zadań, które w 2010 r. były finansowane z rachunku dochodów własnych</v>
          </cell>
        </row>
        <row r="77">
          <cell r="A77">
            <v>10094</v>
          </cell>
          <cell r="B77" t="str">
            <v>Dochody państwowej jednostki budżetowej uzyskane z tytułu przejętych zadań, które w 2010 r. były realizowane przez gospodarstwa pomocnicze</v>
          </cell>
        </row>
        <row r="78">
          <cell r="A78">
            <v>10095</v>
          </cell>
          <cell r="B78" t="str">
            <v>Pozostała działalność</v>
          </cell>
        </row>
        <row r="79">
          <cell r="A79">
            <v>15001</v>
          </cell>
          <cell r="B79" t="str">
            <v>Drukarnie</v>
          </cell>
        </row>
        <row r="80">
          <cell r="A80">
            <v>15002</v>
          </cell>
          <cell r="B80" t="str">
            <v>Wydawanie podręczników szkolnych i akademickich</v>
          </cell>
        </row>
        <row r="81">
          <cell r="A81">
            <v>15004</v>
          </cell>
          <cell r="B81" t="str">
            <v>Zadania w zakresie bezpiecznego wykorzystania energii atomowej</v>
          </cell>
        </row>
        <row r="82">
          <cell r="A82">
            <v>15005</v>
          </cell>
          <cell r="B82" t="str">
            <v>Stacje ratownictwa chemicznego</v>
          </cell>
        </row>
        <row r="83">
          <cell r="A83">
            <v>15006</v>
          </cell>
          <cell r="B83" t="str">
            <v>Hutnictwo</v>
          </cell>
        </row>
        <row r="84">
          <cell r="A84">
            <v>15008</v>
          </cell>
          <cell r="B84" t="str">
            <v>Naprawa i konserwacja sprzętu medycznego</v>
          </cell>
        </row>
        <row r="85">
          <cell r="A85">
            <v>15011</v>
          </cell>
          <cell r="B85" t="str">
            <v>Rozwój przedsiębiorczości</v>
          </cell>
        </row>
        <row r="86">
          <cell r="A86">
            <v>15012</v>
          </cell>
          <cell r="B86" t="str">
            <v>Polska Agencja Rozwoju Przedsiębiorczości</v>
          </cell>
        </row>
        <row r="87">
          <cell r="A87">
            <v>15013</v>
          </cell>
          <cell r="B87" t="str">
            <v>Rozwój kadr nowoczesnej gospodarki i przedsiębiorczości</v>
          </cell>
        </row>
        <row r="88">
          <cell r="A88">
            <v>15014</v>
          </cell>
          <cell r="B88" t="str">
            <v>Wsparcie finansowe inwestycji</v>
          </cell>
        </row>
        <row r="89">
          <cell r="A89">
            <v>15015</v>
          </cell>
          <cell r="B89" t="str">
            <v>Rozliczenie kosztów przedsięwzięć realizowanych za granicą</v>
          </cell>
        </row>
        <row r="90">
          <cell r="A90">
            <v>15016</v>
          </cell>
          <cell r="B90" t="str">
            <v>Dopłaty do odsetek od kredytów na finansowanie kontraktów eksportowych</v>
          </cell>
        </row>
        <row r="91">
          <cell r="A91">
            <v>15017</v>
          </cell>
          <cell r="B91" t="str">
            <v>Rozliczenia z tytułu gwarantowanych przez Skarb Państwa ubezpieczeń eksportowych</v>
          </cell>
        </row>
        <row r="92">
          <cell r="A92">
            <v>15018</v>
          </cell>
          <cell r="B92" t="str">
            <v>Rozliczenia związane z systemem dopłat do oprocentowania kredytów eksportowych o stałych stopach procentowych</v>
          </cell>
        </row>
        <row r="93">
          <cell r="A93">
            <v>15019</v>
          </cell>
          <cell r="B93" t="str">
            <v>Wspieranie polskiego eksportu poprzez udzielanie przez Bank Gospodarstwa Krajowego kredytów eksportowych</v>
          </cell>
        </row>
        <row r="94">
          <cell r="A94">
            <v>15078</v>
          </cell>
          <cell r="B94" t="str">
            <v>Usuwanie skutków klęsk żywiołowych</v>
          </cell>
        </row>
        <row r="95">
          <cell r="A95">
            <v>15079</v>
          </cell>
          <cell r="B95" t="str">
            <v>Pomoc zagraniczna</v>
          </cell>
        </row>
        <row r="96">
          <cell r="A96">
            <v>15080</v>
          </cell>
          <cell r="B96" t="str">
            <v>Działalność badawczo-rozwojowa</v>
          </cell>
        </row>
        <row r="97">
          <cell r="A97">
            <v>15093</v>
          </cell>
          <cell r="B97" t="str">
            <v>Dochody państwowej jednostki budżetowej uzyskane z tytułu przejętych zadań, które w 2010 r. były finansowane z rachunku dochodów własnych</v>
          </cell>
        </row>
        <row r="98">
          <cell r="A98">
            <v>15094</v>
          </cell>
          <cell r="B98" t="str">
            <v>Dochody państwowej jednostki budżetowej uzyskane z tytułu przejętych zadań, które w 2010 r. były realizowane przez gospodarstwa pomocnicze</v>
          </cell>
        </row>
        <row r="99">
          <cell r="A99">
            <v>15095</v>
          </cell>
          <cell r="B99" t="str">
            <v>Pozostała działalność</v>
          </cell>
        </row>
        <row r="100">
          <cell r="A100">
            <v>40001</v>
          </cell>
          <cell r="B100" t="str">
            <v>Dostarczanie ciepła</v>
          </cell>
        </row>
        <row r="101">
          <cell r="A101">
            <v>40002</v>
          </cell>
          <cell r="B101" t="str">
            <v>Dostarczanie wody</v>
          </cell>
        </row>
        <row r="102">
          <cell r="A102">
            <v>40003</v>
          </cell>
          <cell r="B102" t="str">
            <v>Dostarczanie energii elektrycznej</v>
          </cell>
        </row>
        <row r="103">
          <cell r="A103">
            <v>40004</v>
          </cell>
          <cell r="B103" t="str">
            <v>Dostarczanie paliw gazowych</v>
          </cell>
        </row>
        <row r="104">
          <cell r="A104">
            <v>40078</v>
          </cell>
          <cell r="B104" t="str">
            <v>Usuwanie skutków klęsk żywiołowych</v>
          </cell>
        </row>
        <row r="105">
          <cell r="A105">
            <v>40079</v>
          </cell>
          <cell r="B105" t="str">
            <v>Pomoc zagraniczna</v>
          </cell>
        </row>
        <row r="106">
          <cell r="A106">
            <v>40080</v>
          </cell>
          <cell r="B106" t="str">
            <v>Działalność badawczo-rozwojowa</v>
          </cell>
        </row>
        <row r="107">
          <cell r="A107">
            <v>40093</v>
          </cell>
          <cell r="B107" t="str">
            <v>Dochody państwowej jednostki budżetowej uzyskane z tytułu przejętych zadań, które w 2010 r. były finansowane z rachunku dochodów własnych</v>
          </cell>
        </row>
        <row r="108">
          <cell r="A108">
            <v>40094</v>
          </cell>
          <cell r="B108" t="str">
            <v>Dochody państwowej jednostki budżetowej uzyskane z tytułu przejętych zadań, które w 2010 r. były realizowane przez gospodarstwa pomocnicze</v>
          </cell>
        </row>
        <row r="109">
          <cell r="A109">
            <v>40095</v>
          </cell>
          <cell r="B109" t="str">
            <v>Pozostała działalność</v>
          </cell>
        </row>
        <row r="110">
          <cell r="A110">
            <v>50001</v>
          </cell>
          <cell r="B110" t="str">
            <v>Inspekcja Handlowa</v>
          </cell>
        </row>
        <row r="111">
          <cell r="A111">
            <v>50002</v>
          </cell>
          <cell r="B111" t="str">
            <v>Agencja Rynku Rolnego</v>
          </cell>
        </row>
        <row r="112">
          <cell r="A112">
            <v>50003</v>
          </cell>
          <cell r="B112" t="str">
            <v>Agencja Rezerw Materiałowych</v>
          </cell>
        </row>
        <row r="113">
          <cell r="A113">
            <v>50004</v>
          </cell>
          <cell r="B113" t="str">
            <v>Utrzymanie obowiązkowych zapasów paliw ciekłych</v>
          </cell>
        </row>
        <row r="114">
          <cell r="A114">
            <v>50005</v>
          </cell>
          <cell r="B114" t="str">
            <v>Promocja eksportu</v>
          </cell>
        </row>
        <row r="115">
          <cell r="A115">
            <v>50006</v>
          </cell>
          <cell r="B115" t="str">
            <v>Zadania Wspólnej Polityki Rolnej</v>
          </cell>
        </row>
        <row r="116">
          <cell r="A116">
            <v>50079</v>
          </cell>
          <cell r="B116" t="str">
            <v>Pomoc zagraniczna</v>
          </cell>
        </row>
        <row r="117">
          <cell r="A117">
            <v>50080</v>
          </cell>
          <cell r="B117" t="str">
            <v>Działalność badawczo-rozwojowa</v>
          </cell>
        </row>
        <row r="118">
          <cell r="A118">
            <v>50093</v>
          </cell>
          <cell r="B118" t="str">
            <v>Dochody państwowej jednostki budżetowej uzyskane z tytułu przejętych zadań, które w 2010 r. były finansowane z rachunku dochodów własnych</v>
          </cell>
        </row>
        <row r="119">
          <cell r="A119">
            <v>50094</v>
          </cell>
          <cell r="B119" t="str">
            <v>Dochody państwowej jednostki budżetowej uzyskane z tytułu przejętych zadań, które w 2010 r. były realizowane przez gospodarstwa pomocnicze</v>
          </cell>
        </row>
        <row r="120">
          <cell r="A120">
            <v>50095</v>
          </cell>
          <cell r="B120" t="str">
            <v>Pozostała działalność</v>
          </cell>
        </row>
        <row r="121">
          <cell r="A121">
            <v>55001</v>
          </cell>
          <cell r="B121" t="str">
            <v>Schroniska turystyczne</v>
          </cell>
        </row>
        <row r="122">
          <cell r="A122">
            <v>55002</v>
          </cell>
          <cell r="B122" t="str">
            <v>Kempingi, pola biwakowe</v>
          </cell>
        </row>
        <row r="123">
          <cell r="A123">
            <v>55003</v>
          </cell>
          <cell r="B123" t="str">
            <v>Bary mleczne</v>
          </cell>
        </row>
        <row r="124">
          <cell r="A124">
            <v>55078</v>
          </cell>
          <cell r="B124" t="str">
            <v>Usuwanie skutków klęsk żywiołowych</v>
          </cell>
        </row>
        <row r="125">
          <cell r="A125">
            <v>55079</v>
          </cell>
          <cell r="B125" t="str">
            <v>Pomoc zagraniczna</v>
          </cell>
        </row>
        <row r="126">
          <cell r="A126">
            <v>55080</v>
          </cell>
          <cell r="B126" t="str">
            <v>Działalność badawczo-rozwojowa</v>
          </cell>
        </row>
        <row r="127">
          <cell r="A127">
            <v>55093</v>
          </cell>
          <cell r="B127" t="str">
            <v>Dochody państwowej jednostki budżetowej uzyskane z tytułu przejętych zadań, które w 2010 r. były finansowane z rachunku dochodów własnych</v>
          </cell>
        </row>
        <row r="128">
          <cell r="A128">
            <v>55094</v>
          </cell>
          <cell r="B128" t="str">
            <v>Dochody państwowej jednostki budżetowej uzyskane z tytułu przejętych zadań, które w 2010 r. były realizowane przez gospodarstwa pomocnicze</v>
          </cell>
        </row>
        <row r="129">
          <cell r="A129">
            <v>55095</v>
          </cell>
          <cell r="B129" t="str">
            <v>Pozostała działalność</v>
          </cell>
        </row>
        <row r="130">
          <cell r="A130">
            <v>60001</v>
          </cell>
          <cell r="B130" t="str">
            <v>Krajowe pasażerskie przewozy kolejowe</v>
          </cell>
        </row>
        <row r="131">
          <cell r="A131">
            <v>60002</v>
          </cell>
          <cell r="B131" t="str">
            <v>Infrastruktura kolejowa</v>
          </cell>
        </row>
        <row r="132">
          <cell r="A132">
            <v>60003</v>
          </cell>
          <cell r="B132" t="str">
            <v>Krajowe pasażerskie przewozy autobusowe</v>
          </cell>
        </row>
        <row r="133">
          <cell r="A133">
            <v>60004</v>
          </cell>
          <cell r="B133" t="str">
            <v>Lokalny transport zbiorowy</v>
          </cell>
        </row>
        <row r="134">
          <cell r="A134">
            <v>60005</v>
          </cell>
          <cell r="B134" t="str">
            <v>Autostrady płatne</v>
          </cell>
        </row>
        <row r="135">
          <cell r="A135">
            <v>60011</v>
          </cell>
          <cell r="B135" t="str">
            <v>Drogi publiczne krajowe</v>
          </cell>
        </row>
        <row r="136">
          <cell r="A136">
            <v>60012</v>
          </cell>
          <cell r="B136" t="str">
            <v>Generalna Dyrekcja Dróg Krajowych i Autostrad</v>
          </cell>
        </row>
        <row r="137">
          <cell r="A137">
            <v>60013</v>
          </cell>
          <cell r="B137" t="str">
            <v>Drogi publiczne wojewódzkie</v>
          </cell>
        </row>
        <row r="138">
          <cell r="A138">
            <v>60014</v>
          </cell>
          <cell r="B138" t="str">
            <v>Drogi publiczne powiatowe</v>
          </cell>
        </row>
        <row r="139">
          <cell r="A139">
            <v>60015</v>
          </cell>
          <cell r="B139" t="str">
            <v>Drogi publiczne w miastach na prawach powiatu (w rozdziale nie ujmuje się wydatków na drogi gminne)</v>
          </cell>
        </row>
        <row r="140">
          <cell r="A140">
            <v>60016</v>
          </cell>
          <cell r="B140" t="str">
            <v>Drogi publiczne gminne</v>
          </cell>
        </row>
        <row r="141">
          <cell r="A141">
            <v>60017</v>
          </cell>
          <cell r="B141" t="str">
            <v>Drogi wewnętrzne</v>
          </cell>
        </row>
        <row r="142">
          <cell r="A142">
            <v>60031</v>
          </cell>
          <cell r="B142" t="str">
            <v>Przejścia graniczne</v>
          </cell>
        </row>
        <row r="143">
          <cell r="A143">
            <v>60041</v>
          </cell>
          <cell r="B143" t="str">
            <v>Infrastruktura portowa</v>
          </cell>
        </row>
        <row r="144">
          <cell r="A144">
            <v>60042</v>
          </cell>
          <cell r="B144" t="str">
            <v>Urzędy żeglugi śródlądowej</v>
          </cell>
        </row>
        <row r="145">
          <cell r="A145">
            <v>60043</v>
          </cell>
          <cell r="B145" t="str">
            <v>Urzędy morskie</v>
          </cell>
        </row>
        <row r="146">
          <cell r="A146">
            <v>60044</v>
          </cell>
          <cell r="B146" t="str">
            <v>Ratownictwo morskie</v>
          </cell>
        </row>
        <row r="147">
          <cell r="A147">
            <v>60046</v>
          </cell>
          <cell r="B147" t="str">
            <v>Operatorzy pocztowi</v>
          </cell>
        </row>
        <row r="148">
          <cell r="A148">
            <v>60047</v>
          </cell>
          <cell r="B148" t="str">
            <v>Urząd Komunikacji Elektronicznej</v>
          </cell>
        </row>
        <row r="149">
          <cell r="A149">
            <v>60052</v>
          </cell>
          <cell r="B149" t="str">
            <v>Zadania w zakresie telekomunikacji</v>
          </cell>
        </row>
        <row r="150">
          <cell r="A150">
            <v>60053</v>
          </cell>
          <cell r="B150" t="str">
            <v>Infrastruktura telekomunikacyjna</v>
          </cell>
        </row>
        <row r="151">
          <cell r="A151">
            <v>60055</v>
          </cell>
          <cell r="B151" t="str">
            <v>Inspekcja Transportu Drogowego</v>
          </cell>
        </row>
        <row r="152">
          <cell r="A152">
            <v>60056</v>
          </cell>
          <cell r="B152" t="str">
            <v>Urząd Lotnictwa Cywilnego</v>
          </cell>
        </row>
        <row r="153">
          <cell r="A153">
            <v>60060</v>
          </cell>
          <cell r="B153" t="str">
            <v>Fundusz Żeglugi Śródlądowej i Fundusz Rezerwowy</v>
          </cell>
        </row>
        <row r="154">
          <cell r="A154">
            <v>60061</v>
          </cell>
          <cell r="B154" t="str">
            <v>Polska Agencja Żeglugi Powietrznej</v>
          </cell>
        </row>
        <row r="155">
          <cell r="A155">
            <v>60078</v>
          </cell>
          <cell r="B155" t="str">
            <v>Usuwanie skutków klęsk żywiołowych</v>
          </cell>
        </row>
        <row r="156">
          <cell r="A156">
            <v>60079</v>
          </cell>
          <cell r="B156" t="str">
            <v>Pomoc zagraniczna</v>
          </cell>
        </row>
        <row r="157">
          <cell r="A157">
            <v>60080</v>
          </cell>
          <cell r="B157" t="str">
            <v>Działalność badawczo-rozwojowa</v>
          </cell>
        </row>
        <row r="158">
          <cell r="A158">
            <v>60093</v>
          </cell>
          <cell r="B158" t="str">
            <v>Dochody państwowej jednostki budżetowej uzyskane z tytułu przejętych zadań, które w 2010 r. były finansowane z rachunku dochodów własnych</v>
          </cell>
        </row>
        <row r="159">
          <cell r="A159">
            <v>60094</v>
          </cell>
          <cell r="B159" t="str">
            <v>Dochody państwowej jednostki budżetowej uzyskane z tytułu przejętych zadań, które w 2010 r. były realizowane przez gospodarstwa pomocnicze</v>
          </cell>
        </row>
        <row r="160">
          <cell r="A160">
            <v>60095</v>
          </cell>
          <cell r="B160" t="str">
            <v>Pozostała działalność</v>
          </cell>
        </row>
        <row r="161">
          <cell r="A161">
            <v>63001</v>
          </cell>
          <cell r="B161" t="str">
            <v>Ośrodki informacji turystycznej</v>
          </cell>
        </row>
        <row r="162">
          <cell r="A162">
            <v>63002</v>
          </cell>
          <cell r="B162" t="str">
            <v>Polska Organizacja Turystyczna</v>
          </cell>
        </row>
        <row r="163">
          <cell r="A163">
            <v>63003</v>
          </cell>
          <cell r="B163" t="str">
            <v>Zadania w zakresie upowszechniania turystyki</v>
          </cell>
        </row>
        <row r="164">
          <cell r="A164">
            <v>63078</v>
          </cell>
          <cell r="B164" t="str">
            <v>Usuwanie skutków klęsk żywiołowych</v>
          </cell>
        </row>
        <row r="165">
          <cell r="A165">
            <v>63079</v>
          </cell>
          <cell r="B165" t="str">
            <v>Pomoc zagraniczna</v>
          </cell>
        </row>
        <row r="166">
          <cell r="A166">
            <v>63080</v>
          </cell>
          <cell r="B166" t="str">
            <v>Działalność badawczo-rozwojowa</v>
          </cell>
        </row>
        <row r="167">
          <cell r="A167">
            <v>63093</v>
          </cell>
          <cell r="B167" t="str">
            <v>Dochody państwowej jednostki budżetowej uzyskane z tytułu przejętych zadań, które w 2010 r. były finansowane z rachunku dochodów własnych</v>
          </cell>
        </row>
        <row r="168">
          <cell r="A168">
            <v>63094</v>
          </cell>
          <cell r="B168" t="str">
            <v>Dochody państwowej jednostki budżetowej uzyskane z tytułu przejętych zadań, które w 2010 r. były realizowane przez gospodarstwa pomocnicze</v>
          </cell>
        </row>
        <row r="169">
          <cell r="A169">
            <v>63095</v>
          </cell>
          <cell r="B169" t="str">
            <v>Pozostała działalność</v>
          </cell>
        </row>
        <row r="170">
          <cell r="A170">
            <v>70001</v>
          </cell>
          <cell r="B170" t="str">
            <v>Zakłady gospodarki mieszkaniowej</v>
          </cell>
        </row>
        <row r="171">
          <cell r="A171">
            <v>70004</v>
          </cell>
          <cell r="B171" t="str">
            <v>Różne jednostki obsługi gospodarki mieszkaniowej</v>
          </cell>
        </row>
        <row r="172">
          <cell r="A172">
            <v>70005</v>
          </cell>
          <cell r="B172" t="str">
            <v>Gospodarka gruntami i nieruchomościami</v>
          </cell>
        </row>
        <row r="173">
          <cell r="A173">
            <v>70012</v>
          </cell>
          <cell r="B173" t="str">
            <v>Agencja Nieruchomości Rolnych</v>
          </cell>
        </row>
        <row r="174">
          <cell r="A174">
            <v>70013</v>
          </cell>
          <cell r="B174" t="str">
            <v>Wojskowa Agencja Mieszkaniowa</v>
          </cell>
        </row>
        <row r="175">
          <cell r="A175">
            <v>70014</v>
          </cell>
          <cell r="B175" t="str">
            <v>Umorzenie kredytów mieszkaniowych</v>
          </cell>
        </row>
        <row r="176">
          <cell r="A176">
            <v>70015</v>
          </cell>
          <cell r="B176" t="str">
            <v>Refundacja premii gwarancyjnych oraz premii za systematyczne oszczędzanie</v>
          </cell>
        </row>
        <row r="177">
          <cell r="A177">
            <v>70016</v>
          </cell>
          <cell r="B177" t="str">
            <v>Premie za systematyczne oszczędzanie na mieszkaniowych książeczkach oszczędnościowych</v>
          </cell>
        </row>
        <row r="178">
          <cell r="A178">
            <v>70017</v>
          </cell>
          <cell r="B178" t="str">
            <v>Wykup odsetek od kredytów mieszkaniowych</v>
          </cell>
        </row>
        <row r="179">
          <cell r="A179">
            <v>70020</v>
          </cell>
          <cell r="B179" t="str">
            <v>Fundusz Termomodernizacji i Remontów</v>
          </cell>
        </row>
        <row r="180">
          <cell r="A180">
            <v>70021</v>
          </cell>
          <cell r="B180" t="str">
            <v>Towarzystwa budownictwa społecznego</v>
          </cell>
        </row>
        <row r="181">
          <cell r="A181">
            <v>70022</v>
          </cell>
          <cell r="B181" t="str">
            <v>Fundusz Dopłat</v>
          </cell>
        </row>
        <row r="182">
          <cell r="A182">
            <v>70023</v>
          </cell>
          <cell r="B182" t="str">
            <v>Refundacja spółdzielniom mieszkaniowym kosztów prac związanych z podziałem nieruchomości oraz ewidencją gruntów i budynków</v>
          </cell>
        </row>
        <row r="183">
          <cell r="A183">
            <v>70078</v>
          </cell>
          <cell r="B183" t="str">
            <v>Usuwanie skutków klęsk żywiołowych</v>
          </cell>
        </row>
        <row r="184">
          <cell r="A184">
            <v>70079</v>
          </cell>
          <cell r="B184" t="str">
            <v>Pomoc zagraniczna</v>
          </cell>
        </row>
        <row r="185">
          <cell r="A185">
            <v>70080</v>
          </cell>
          <cell r="B185" t="str">
            <v>Działalność badawczo-rozwojowa</v>
          </cell>
        </row>
        <row r="186">
          <cell r="A186">
            <v>70093</v>
          </cell>
          <cell r="B186" t="str">
            <v>Dochody państwowej jednostki budżetowej uzyskane z tytułu przejętych zadań, które w 2010 r. były finansowane z rachunku dochodów własnych</v>
          </cell>
        </row>
        <row r="187">
          <cell r="A187">
            <v>70094</v>
          </cell>
          <cell r="B187" t="str">
            <v>Dochody państwowej jednostki budżetowej uzyskane z tytułu przejętych zadań, które w 2010 r. były realizowane przez gospodarstwa pomocnicze</v>
          </cell>
        </row>
        <row r="188">
          <cell r="A188">
            <v>70095</v>
          </cell>
          <cell r="B188" t="str">
            <v>Pozostała działalność</v>
          </cell>
        </row>
        <row r="189">
          <cell r="A189">
            <v>71001</v>
          </cell>
          <cell r="B189" t="str">
            <v>Zespoły usług projektowych</v>
          </cell>
        </row>
        <row r="190">
          <cell r="A190">
            <v>71002</v>
          </cell>
          <cell r="B190" t="str">
            <v>Jednostki organizacji i nadzoru inwestycyjnego</v>
          </cell>
        </row>
        <row r="191">
          <cell r="A191">
            <v>71003</v>
          </cell>
          <cell r="B191" t="str">
            <v>Biura planowania przestrzennego</v>
          </cell>
        </row>
        <row r="192">
          <cell r="A192">
            <v>71004</v>
          </cell>
          <cell r="B192" t="str">
            <v>Plany zagospodarowania przestrzennego</v>
          </cell>
        </row>
        <row r="193">
          <cell r="A193">
            <v>71005</v>
          </cell>
          <cell r="B193" t="str">
            <v>Prace geologiczne (nieinwestycyjne)</v>
          </cell>
        </row>
        <row r="194">
          <cell r="A194">
            <v>71012</v>
          </cell>
          <cell r="B194" t="str">
            <v>Ośrodki dokumentacji geodezyjnej i kartograficznej</v>
          </cell>
        </row>
        <row r="195">
          <cell r="A195">
            <v>71013</v>
          </cell>
          <cell r="B195" t="str">
            <v>Prace geodezyjne i kartograficzne (nieinwestycyjne)</v>
          </cell>
        </row>
        <row r="196">
          <cell r="A196">
            <v>71014</v>
          </cell>
          <cell r="B196" t="str">
            <v>Opracowania geodezyjne i kartograficzne</v>
          </cell>
        </row>
        <row r="197">
          <cell r="A197">
            <v>71015</v>
          </cell>
          <cell r="B197" t="str">
            <v>Nadzór budowlany</v>
          </cell>
        </row>
        <row r="198">
          <cell r="A198">
            <v>71016</v>
          </cell>
          <cell r="B198" t="str">
            <v>Krajowy Zarząd Gospodarki Wodnej</v>
          </cell>
        </row>
        <row r="199">
          <cell r="A199">
            <v>71017</v>
          </cell>
          <cell r="B199" t="str">
            <v>Polskie Centrum Akredytacji</v>
          </cell>
        </row>
        <row r="200">
          <cell r="A200">
            <v>71018</v>
          </cell>
          <cell r="B200" t="str">
            <v>Regionalne zarządy gospodarki wodnej</v>
          </cell>
        </row>
        <row r="201">
          <cell r="A201">
            <v>71019</v>
          </cell>
          <cell r="B201" t="str">
            <v>Państwowa służba hydrologiczno-meteorologiczna</v>
          </cell>
        </row>
        <row r="202">
          <cell r="A202">
            <v>71020</v>
          </cell>
          <cell r="B202" t="str">
            <v>Organizacja targów i wystaw</v>
          </cell>
        </row>
        <row r="203">
          <cell r="A203">
            <v>71021</v>
          </cell>
          <cell r="B203" t="str">
            <v>Główny Urząd Geodezji i Kartografii</v>
          </cell>
        </row>
        <row r="204">
          <cell r="A204">
            <v>71030</v>
          </cell>
          <cell r="B204" t="str">
            <v>Fundusz Gospodarki Zasobem Geodezyjnym i Kartograficznym</v>
          </cell>
        </row>
        <row r="205">
          <cell r="A205">
            <v>71031</v>
          </cell>
          <cell r="B205" t="str">
            <v>Centrum Badania Opinii Społecznej</v>
          </cell>
        </row>
        <row r="206">
          <cell r="A206">
            <v>71032</v>
          </cell>
          <cell r="B206" t="str">
            <v>Agencja Mienia Wojskowego</v>
          </cell>
        </row>
        <row r="207">
          <cell r="A207">
            <v>71035</v>
          </cell>
          <cell r="B207" t="str">
            <v>Cmentarze</v>
          </cell>
        </row>
        <row r="208">
          <cell r="A208">
            <v>71078</v>
          </cell>
          <cell r="B208" t="str">
            <v>Usuwanie skutków klęsk żywiołowych</v>
          </cell>
        </row>
        <row r="209">
          <cell r="A209">
            <v>71079</v>
          </cell>
          <cell r="B209" t="str">
            <v>Pomoc zagraniczna</v>
          </cell>
        </row>
        <row r="210">
          <cell r="A210">
            <v>71080</v>
          </cell>
          <cell r="B210" t="str">
            <v>Działalność badawczo-rozwojowa</v>
          </cell>
        </row>
        <row r="211">
          <cell r="A211">
            <v>71093</v>
          </cell>
          <cell r="B211" t="str">
            <v>Dochody państwowej jednostki budżetowej uzyskane z tytułu przejętych zadań, które w 2010 r. były finansowane z rachunku dochodów własnych</v>
          </cell>
        </row>
        <row r="212">
          <cell r="A212">
            <v>71094</v>
          </cell>
          <cell r="B212" t="str">
            <v>Dochody państwowej jednostki budżetowej uzyskane z tytułu przejętych zadań, które w 2010 r. były realizowane przez gospodarstwa pomocnicze</v>
          </cell>
        </row>
        <row r="213">
          <cell r="A213">
            <v>71095</v>
          </cell>
          <cell r="B213" t="str">
            <v>Pozostała działalność</v>
          </cell>
        </row>
        <row r="214">
          <cell r="A214">
            <v>72001</v>
          </cell>
          <cell r="B214" t="str">
            <v>Zakłady techniki obliczeniowej</v>
          </cell>
        </row>
        <row r="215">
          <cell r="A215">
            <v>72002</v>
          </cell>
          <cell r="B215" t="str">
            <v>Inne jednostki usług informatycznych</v>
          </cell>
        </row>
        <row r="216">
          <cell r="A216">
            <v>72079</v>
          </cell>
          <cell r="B216" t="str">
            <v>Pomoc zagraniczna</v>
          </cell>
        </row>
        <row r="217">
          <cell r="A217">
            <v>72080</v>
          </cell>
          <cell r="B217" t="str">
            <v>Działalność badawczo-rozwojowa</v>
          </cell>
        </row>
        <row r="218">
          <cell r="A218">
            <v>72093</v>
          </cell>
          <cell r="B218" t="str">
            <v>Dochody państwowej jednostki budżetowej uzyskane z tytułu przejętych zadań, które w 2010 r. były finansowane z rachunku dochodów własnych</v>
          </cell>
        </row>
        <row r="219">
          <cell r="A219">
            <v>72094</v>
          </cell>
          <cell r="B219" t="str">
            <v>Dochody państwowej jednostki budżetowej uzyskane z tytułu przejętych zadań, które w 2010 r. były realizowane przez gospodarstwa pomocnicze</v>
          </cell>
        </row>
        <row r="220">
          <cell r="A220">
            <v>72095</v>
          </cell>
          <cell r="B220" t="str">
            <v>Pozostała działalność</v>
          </cell>
        </row>
        <row r="221">
          <cell r="A221">
            <v>73001</v>
          </cell>
          <cell r="B221" t="str">
            <v>Projekty badawcze i celowe w dziedzinie nauk przyrodniczych</v>
          </cell>
        </row>
        <row r="222">
          <cell r="A222">
            <v>73002</v>
          </cell>
          <cell r="B222" t="str">
            <v>Projekty badawcze i celowe w dziedzinie nauk technicznych</v>
          </cell>
        </row>
        <row r="223">
          <cell r="A223">
            <v>73003</v>
          </cell>
          <cell r="B223" t="str">
            <v>Projekty badawcze i celowe w dziedzinie nauk społecznych, humanistycznych i ścisłych</v>
          </cell>
        </row>
        <row r="224">
          <cell r="A224">
            <v>73005</v>
          </cell>
          <cell r="B224" t="str">
            <v>Działalność statutowa i inwestycyjna jednostek naukowych</v>
          </cell>
        </row>
        <row r="225">
          <cell r="A225">
            <v>73006</v>
          </cell>
          <cell r="B225" t="str">
            <v>Działalność upowszechniająca naukę</v>
          </cell>
        </row>
        <row r="226">
          <cell r="A226">
            <v>73007</v>
          </cell>
          <cell r="B226" t="str">
            <v>Współpraca naukowa z zagranicą</v>
          </cell>
        </row>
        <row r="227">
          <cell r="A227">
            <v>73008</v>
          </cell>
          <cell r="B227" t="str">
            <v>Narodowe Centrum Badań i Rozwoju</v>
          </cell>
        </row>
        <row r="228">
          <cell r="A228">
            <v>73009</v>
          </cell>
          <cell r="B228" t="str">
            <v>Narodowe Centrum Nauki</v>
          </cell>
        </row>
        <row r="229">
          <cell r="A229">
            <v>73010</v>
          </cell>
          <cell r="B229" t="str">
            <v>Działalność organów i korporacji uczonych Polskiej Akademii Nauk</v>
          </cell>
        </row>
        <row r="230">
          <cell r="A230">
            <v>73011</v>
          </cell>
          <cell r="B230" t="str">
            <v>Działalność pomocniczych jednostek naukowych i innych jednostek organizacyjnych Polskiej Akademii Nauk</v>
          </cell>
        </row>
        <row r="231">
          <cell r="A231">
            <v>73079</v>
          </cell>
          <cell r="B231" t="str">
            <v>Pomoc zagraniczna</v>
          </cell>
        </row>
        <row r="232">
          <cell r="A232">
            <v>73093</v>
          </cell>
          <cell r="B232" t="str">
            <v>Dochody państwowej jednostki budżetowej uzyskane z tytułu przejętych zadań, które w 2010 r. były finansowane z rachunku dochodów własnych</v>
          </cell>
        </row>
        <row r="233">
          <cell r="A233">
            <v>73094</v>
          </cell>
          <cell r="B233" t="str">
            <v>Dochody państwowej jednostki budżetowej uzyskane z tytułu przejętych zadań, które w 2010 r. były realizowane przez gospodarstwa pomocnicze</v>
          </cell>
        </row>
        <row r="234">
          <cell r="A234">
            <v>73095</v>
          </cell>
          <cell r="B234" t="str">
            <v>Pozostała działalność</v>
          </cell>
        </row>
        <row r="235">
          <cell r="A235">
            <v>75001</v>
          </cell>
          <cell r="B235" t="str">
            <v>Urzędy naczelnych i centralnych organów administracji rządowej</v>
          </cell>
        </row>
        <row r="236">
          <cell r="A236">
            <v>75002</v>
          </cell>
          <cell r="B236" t="str">
            <v>Polski Komitet Normalizacyjny</v>
          </cell>
        </row>
        <row r="237">
          <cell r="A237">
            <v>75003</v>
          </cell>
          <cell r="B237" t="str">
            <v>Prokuratoria Generalna Skarbu Państwa</v>
          </cell>
        </row>
        <row r="238">
          <cell r="A238">
            <v>75004</v>
          </cell>
          <cell r="B238" t="str">
            <v>(uchylony)</v>
          </cell>
        </row>
        <row r="239">
          <cell r="A239">
            <v>75006</v>
          </cell>
          <cell r="B239" t="str">
            <v>Rządowe Centrum Legislacji</v>
          </cell>
        </row>
        <row r="240">
          <cell r="A240">
            <v>75007</v>
          </cell>
          <cell r="B240" t="str">
            <v>Jednostki terenowe podległe naczelnym i centralnym organom administracji rządowej</v>
          </cell>
        </row>
        <row r="241">
          <cell r="A241">
            <v>75008</v>
          </cell>
          <cell r="B241" t="str">
            <v>Izby skarbowe</v>
          </cell>
        </row>
        <row r="242">
          <cell r="A242">
            <v>75009</v>
          </cell>
          <cell r="B242" t="str">
            <v>Urzędy skarbowe</v>
          </cell>
        </row>
        <row r="243">
          <cell r="A243">
            <v>75010</v>
          </cell>
          <cell r="B243" t="str">
            <v>Urzędy kontroli skarbowej</v>
          </cell>
        </row>
        <row r="244">
          <cell r="A244">
            <v>75011</v>
          </cell>
          <cell r="B244" t="str">
            <v>Urzędy wojewódzkie</v>
          </cell>
        </row>
        <row r="245">
          <cell r="A245">
            <v>75013</v>
          </cell>
          <cell r="B245" t="str">
            <v>Izby celne i urzędy celne</v>
          </cell>
        </row>
        <row r="246">
          <cell r="A246">
            <v>75014</v>
          </cell>
          <cell r="B246" t="str">
            <v>Egzekucja administracyjna należności pieniężnych</v>
          </cell>
        </row>
        <row r="247">
          <cell r="A247">
            <v>75015</v>
          </cell>
          <cell r="B247" t="str">
            <v>Regionalne izby obrachunkowe</v>
          </cell>
        </row>
        <row r="248">
          <cell r="A248">
            <v>75016</v>
          </cell>
          <cell r="B248" t="str">
            <v>Samorządowe kolegia odwoławcze</v>
          </cell>
        </row>
        <row r="249">
          <cell r="A249">
            <v>75017</v>
          </cell>
          <cell r="B249" t="str">
            <v>Samorządowe sejmiki województw</v>
          </cell>
        </row>
        <row r="250">
          <cell r="A250">
            <v>75018</v>
          </cell>
          <cell r="B250" t="str">
            <v>Urzędy marszałkowskie</v>
          </cell>
        </row>
        <row r="251">
          <cell r="A251">
            <v>75019</v>
          </cell>
          <cell r="B251" t="str">
            <v>Rady powiatów</v>
          </cell>
        </row>
        <row r="252">
          <cell r="A252">
            <v>75020</v>
          </cell>
          <cell r="B252" t="str">
            <v>Starostwa powiatowe</v>
          </cell>
        </row>
        <row r="253">
          <cell r="A253">
            <v>75022</v>
          </cell>
          <cell r="B253" t="str">
            <v>Rady gmin (miast i miast na prawach powiatu)</v>
          </cell>
        </row>
        <row r="254">
          <cell r="A254">
            <v>75023</v>
          </cell>
          <cell r="B254" t="str">
            <v>Urzędy gmin (miast i miast na prawach powiatu)</v>
          </cell>
        </row>
        <row r="255">
          <cell r="A255">
            <v>75045</v>
          </cell>
          <cell r="B255" t="str">
            <v>Kwalifikacja wojskowa</v>
          </cell>
        </row>
        <row r="256">
          <cell r="A256">
            <v>75046</v>
          </cell>
          <cell r="B256" t="str">
            <v>Komisje egzaminacyjne</v>
          </cell>
        </row>
        <row r="257">
          <cell r="A257">
            <v>75051</v>
          </cell>
          <cell r="B257" t="str">
            <v>Wybory Prezydenta Rzeczypospolitej Polskiej</v>
          </cell>
        </row>
        <row r="258">
          <cell r="A258">
            <v>75052</v>
          </cell>
          <cell r="B258" t="str">
            <v>Wybory do Sejmu i Senatu</v>
          </cell>
        </row>
        <row r="259">
          <cell r="A259">
            <v>75053</v>
          </cell>
          <cell r="B259" t="str">
            <v>Wybory do rad gmin, rad powiatów i sejmików województw, wybory wójtów, burmistrzów i prezydentów miast oraz referenda gminne, powiatowe i wojewódzkie</v>
          </cell>
        </row>
        <row r="260">
          <cell r="A260">
            <v>75054</v>
          </cell>
          <cell r="B260" t="str">
            <v>Referenda ogólnokrajowe i konstytucyjne</v>
          </cell>
        </row>
        <row r="261">
          <cell r="A261">
            <v>75055</v>
          </cell>
          <cell r="B261" t="str">
            <v>Wybory do Parlamentu Europejskiego</v>
          </cell>
        </row>
        <row r="262">
          <cell r="A262">
            <v>75056</v>
          </cell>
          <cell r="B262" t="str">
            <v>Spis powszechny i inne</v>
          </cell>
        </row>
        <row r="263">
          <cell r="A263">
            <v>75057</v>
          </cell>
          <cell r="B263" t="str">
            <v>Placówki zagraniczne</v>
          </cell>
        </row>
        <row r="264">
          <cell r="A264">
            <v>75058</v>
          </cell>
          <cell r="B264" t="str">
            <v>Działalność informacyjna i kulturalna prowadzona za granicą</v>
          </cell>
        </row>
        <row r="265">
          <cell r="A265">
            <v>75059</v>
          </cell>
          <cell r="B265" t="str">
            <v>Operacje pokojowe</v>
          </cell>
        </row>
        <row r="266">
          <cell r="A266">
            <v>75060</v>
          </cell>
          <cell r="B266" t="str">
            <v>(uchylony)</v>
          </cell>
        </row>
        <row r="267">
          <cell r="A267">
            <v>75061</v>
          </cell>
          <cell r="B267" t="str">
            <v>Ośrodek Studiów Wschodnich</v>
          </cell>
        </row>
        <row r="268">
          <cell r="A268">
            <v>75062</v>
          </cell>
          <cell r="B268" t="str">
            <v>Polski Instytut Spraw Międzynarodowych</v>
          </cell>
        </row>
        <row r="269">
          <cell r="A269">
            <v>75063</v>
          </cell>
          <cell r="B269" t="str">
            <v>Polski Komitet do spraw UNESCO</v>
          </cell>
        </row>
        <row r="270">
          <cell r="A270">
            <v>75065</v>
          </cell>
          <cell r="B270" t="str">
            <v>Krajowa Szkoła Administracji Publicznej</v>
          </cell>
        </row>
        <row r="271">
          <cell r="A271">
            <v>75066</v>
          </cell>
          <cell r="B271" t="str">
            <v>(uchylony)</v>
          </cell>
        </row>
        <row r="272">
          <cell r="A272">
            <v>75067</v>
          </cell>
          <cell r="B272" t="str">
            <v>(uchylony)</v>
          </cell>
        </row>
        <row r="273">
          <cell r="A273">
            <v>75068</v>
          </cell>
          <cell r="B273" t="str">
            <v>Rada do Spraw Uchodźców</v>
          </cell>
        </row>
        <row r="274">
          <cell r="A274">
            <v>75070</v>
          </cell>
          <cell r="B274" t="str">
            <v>Centrum Personalizacji Dokumentów</v>
          </cell>
        </row>
        <row r="275">
          <cell r="A275">
            <v>75071</v>
          </cell>
          <cell r="B275" t="str">
            <v>Centrum Rozwoju Zasobów Ludzkich</v>
          </cell>
        </row>
        <row r="276">
          <cell r="A276">
            <v>75072</v>
          </cell>
          <cell r="B276" t="str">
            <v>Centrum Partnerstwa Społecznego "Dialog"</v>
          </cell>
        </row>
        <row r="277">
          <cell r="A277">
            <v>75073</v>
          </cell>
          <cell r="B277" t="str">
            <v>Urząd do Spraw Cudzoziemców</v>
          </cell>
        </row>
        <row r="278">
          <cell r="A278">
            <v>75074</v>
          </cell>
          <cell r="B278" t="str">
            <v>Rada do Spraw Polaków na Wschodzie</v>
          </cell>
        </row>
        <row r="279">
          <cell r="A279">
            <v>75075</v>
          </cell>
          <cell r="B279" t="str">
            <v>Promocja jednostek samorządu terytorialnego</v>
          </cell>
        </row>
        <row r="280">
          <cell r="A280">
            <v>75076</v>
          </cell>
          <cell r="B280" t="str">
            <v>Przygotowanie i sprawowanie przewodnictwa w Radzie Unii Europejskiej</v>
          </cell>
        </row>
        <row r="281">
          <cell r="A281">
            <v>75077</v>
          </cell>
          <cell r="B281" t="str">
            <v>Władza Wdrażająca Programy Europejskie</v>
          </cell>
        </row>
        <row r="282">
          <cell r="A282">
            <v>75078</v>
          </cell>
          <cell r="B282" t="str">
            <v>Usuwanie skutków klęsk żywiołowych</v>
          </cell>
        </row>
        <row r="283">
          <cell r="A283">
            <v>75079</v>
          </cell>
          <cell r="B283" t="str">
            <v>Pomoc zagraniczna</v>
          </cell>
        </row>
        <row r="284">
          <cell r="A284">
            <v>75080</v>
          </cell>
          <cell r="B284" t="str">
            <v>Działalność badawczo-rozwojowa</v>
          </cell>
        </row>
        <row r="285">
          <cell r="A285">
            <v>75093</v>
          </cell>
          <cell r="B285" t="str">
            <v>Dochody państwowej jednostki budżetowej uzyskane z tytułu przejętych zadań, które w 2010 r. były finansowane z rachunku dochodów własnych</v>
          </cell>
        </row>
        <row r="286">
          <cell r="A286">
            <v>75094</v>
          </cell>
          <cell r="B286" t="str">
            <v>Dochody państwowej jednostki budżetowej uzyskane z tytułu przejętych zadań, które w 2010 r. były realizowane przez gospodarstwa pomocnicze</v>
          </cell>
        </row>
        <row r="287">
          <cell r="A287">
            <v>75095</v>
          </cell>
          <cell r="B287" t="str">
            <v>Pozostała działalność</v>
          </cell>
        </row>
        <row r="288">
          <cell r="A288">
            <v>75101</v>
          </cell>
          <cell r="B288" t="str">
            <v>Urzędy naczelnych organów władzy państwowej, kontroli i ochrony prawa</v>
          </cell>
        </row>
        <row r="289">
          <cell r="A289">
            <v>75102</v>
          </cell>
          <cell r="B289" t="str">
            <v>Naczelne organy sądownictwa</v>
          </cell>
        </row>
        <row r="290">
          <cell r="A290">
            <v>75103</v>
          </cell>
          <cell r="B290" t="str">
            <v>Biuro Bezpieczeństwa Narodowego</v>
          </cell>
        </row>
        <row r="291">
          <cell r="A291">
            <v>75104</v>
          </cell>
          <cell r="B291" t="str">
            <v>Krajowa Rada Sądownictwa</v>
          </cell>
        </row>
        <row r="292">
          <cell r="A292">
            <v>75105</v>
          </cell>
          <cell r="B292" t="str">
            <v>Rzecznik Interesu Publicznego</v>
          </cell>
        </row>
        <row r="293">
          <cell r="A293">
            <v>75106</v>
          </cell>
          <cell r="B293" t="str">
            <v>Odznaczenia państwowe</v>
          </cell>
        </row>
        <row r="294">
          <cell r="A294">
            <v>75107</v>
          </cell>
          <cell r="B294" t="str">
            <v>Wybory Prezydenta Rzeczypospolitej Polskiej</v>
          </cell>
        </row>
        <row r="295">
          <cell r="A295">
            <v>75108</v>
          </cell>
          <cell r="B295" t="str">
            <v>Wybory do Sejmu i Senatu</v>
          </cell>
        </row>
        <row r="296">
          <cell r="A296">
            <v>75109</v>
          </cell>
          <cell r="B296" t="str">
            <v>Wybory do rad gmin, rad powiatów i sejmików województw, wybory wójtów, burmistrzów i prezydentów miast oraz referenda gminne, powiatowe i wojewódzkie</v>
          </cell>
        </row>
        <row r="297">
          <cell r="A297">
            <v>75110</v>
          </cell>
          <cell r="B297" t="str">
            <v>Referenda ogólnokrajowe i konstytucyjne</v>
          </cell>
        </row>
        <row r="298">
          <cell r="A298">
            <v>75112</v>
          </cell>
          <cell r="B298" t="str">
            <v>Jednostki podległe Instytutowi Pamięci Narodowej - Komisji Ścigania Zbrodni przeciwko Narodowi Polskiemu</v>
          </cell>
        </row>
        <row r="299">
          <cell r="A299">
            <v>75113</v>
          </cell>
          <cell r="B299" t="str">
            <v>Wybory do Parlamentu Europejskiego</v>
          </cell>
        </row>
        <row r="300">
          <cell r="A300">
            <v>75178</v>
          </cell>
          <cell r="B300" t="str">
            <v>Usuwanie skutków klęsk żywiołowych</v>
          </cell>
        </row>
        <row r="301">
          <cell r="A301">
            <v>75179</v>
          </cell>
          <cell r="B301" t="str">
            <v>Pomoc zagraniczna</v>
          </cell>
        </row>
        <row r="302">
          <cell r="A302">
            <v>75080</v>
          </cell>
          <cell r="B302" t="str">
            <v>Działalność badawczo-rozwojowa</v>
          </cell>
        </row>
        <row r="303">
          <cell r="A303">
            <v>75193</v>
          </cell>
          <cell r="B303" t="str">
            <v>Dochody państwowej jednostki budżetowej uzyskane z tytułu przejętych zadań, które w 2010 r. były finansowane z rachunku dochodów własnych</v>
          </cell>
        </row>
        <row r="304">
          <cell r="A304">
            <v>75194</v>
          </cell>
          <cell r="B304" t="str">
            <v>Dochody państwowej jednostki budżetowej uzyskane z tytułu przejętych zadań, które w 2010 r. były realizowane przez gospodarstwa pomocnicze</v>
          </cell>
        </row>
        <row r="305">
          <cell r="A305">
            <v>75195</v>
          </cell>
          <cell r="B305" t="str">
            <v>Pozostała działalność</v>
          </cell>
        </row>
        <row r="306">
          <cell r="A306">
            <v>75201</v>
          </cell>
          <cell r="B306" t="str">
            <v>Wojska Lądowe</v>
          </cell>
        </row>
        <row r="307">
          <cell r="A307">
            <v>75202</v>
          </cell>
          <cell r="B307" t="str">
            <v>Siły Powietrzne</v>
          </cell>
        </row>
        <row r="308">
          <cell r="A308">
            <v>75203</v>
          </cell>
          <cell r="B308" t="str">
            <v>Marynarka Wojenna</v>
          </cell>
        </row>
        <row r="309">
          <cell r="A309">
            <v>75204</v>
          </cell>
          <cell r="B309" t="str">
            <v>Centralne wsparcie</v>
          </cell>
        </row>
        <row r="310">
          <cell r="A310">
            <v>75207</v>
          </cell>
          <cell r="B310" t="str">
            <v>Żandarmeria Wojskowa</v>
          </cell>
        </row>
        <row r="311">
          <cell r="A311">
            <v>75208</v>
          </cell>
          <cell r="B311" t="str">
            <v>Ordynariat Polowy Wojska Polskiego</v>
          </cell>
        </row>
        <row r="312">
          <cell r="A312">
            <v>75209</v>
          </cell>
          <cell r="B312" t="str">
            <v>Prawosławny Ordynariat Wojska Polskiego</v>
          </cell>
        </row>
        <row r="313">
          <cell r="A313">
            <v>75210</v>
          </cell>
          <cell r="B313" t="str">
            <v>Ewangelickie Duszpasterstwo Wojskowe</v>
          </cell>
        </row>
        <row r="314">
          <cell r="A314">
            <v>75212</v>
          </cell>
          <cell r="B314" t="str">
            <v>Pozostałe wydatki obronne</v>
          </cell>
        </row>
        <row r="315">
          <cell r="A315">
            <v>75213</v>
          </cell>
          <cell r="B315" t="str">
            <v>Dowodzenie i kierowanie Siłami Zbrojnymi Rzeczypospolitej Polskiej</v>
          </cell>
        </row>
        <row r="316">
          <cell r="A316">
            <v>75214</v>
          </cell>
          <cell r="B316" t="str">
            <v>Wykonywanie funkcji Państwa Gospodarza (HNS)</v>
          </cell>
        </row>
        <row r="317">
          <cell r="A317">
            <v>75215</v>
          </cell>
          <cell r="B317" t="str">
            <v>Zadania związane z utrzymaniem mocy rezerwowych ze względu na potrzeby Sił Zbrojnych Rzeczypospolitej Polskiej</v>
          </cell>
        </row>
        <row r="318">
          <cell r="A318">
            <v>75216</v>
          </cell>
          <cell r="B318" t="str">
            <v>Wojskowe Misje Pokojowe</v>
          </cell>
        </row>
        <row r="319">
          <cell r="A319">
            <v>75217</v>
          </cell>
          <cell r="B319" t="str">
            <v>Służba Wywiadu Wojskowego</v>
          </cell>
        </row>
        <row r="320">
          <cell r="A320">
            <v>75218</v>
          </cell>
          <cell r="B320" t="str">
            <v>Służba Kontrwywiadu Wojskowego</v>
          </cell>
        </row>
        <row r="321">
          <cell r="A321">
            <v>75219</v>
          </cell>
          <cell r="B321" t="str">
            <v>Wojska Specjalne</v>
          </cell>
        </row>
        <row r="322">
          <cell r="A322">
            <v>75220</v>
          </cell>
          <cell r="B322" t="str">
            <v>Zabezpieczenie wojsk</v>
          </cell>
        </row>
        <row r="323">
          <cell r="A323">
            <v>75221</v>
          </cell>
          <cell r="B323" t="str">
            <v>Projekty badawcze i celowe w dziedzinie obronności</v>
          </cell>
        </row>
        <row r="324">
          <cell r="A324">
            <v>75278</v>
          </cell>
          <cell r="B324" t="str">
            <v>Usuwanie skutków klęsk żywiołowych</v>
          </cell>
        </row>
        <row r="325">
          <cell r="A325">
            <v>75279</v>
          </cell>
          <cell r="B325" t="str">
            <v>Pomoc zagraniczna</v>
          </cell>
        </row>
        <row r="326">
          <cell r="A326">
            <v>75280</v>
          </cell>
          <cell r="B326" t="str">
            <v>Działalność badawczo-rozwojowa</v>
          </cell>
        </row>
        <row r="327">
          <cell r="A327">
            <v>75293</v>
          </cell>
          <cell r="B327" t="str">
            <v>Dochody państwowej jednostki budżetowej uzyskane z tytułu przejętych zadań, które w 2010 r. były finansowane z rachunku dochodów własnych</v>
          </cell>
        </row>
        <row r="328">
          <cell r="A328">
            <v>75294</v>
          </cell>
          <cell r="B328" t="str">
            <v>Dochody państwowej jednostki budżetowej uzyskane z tytułu przejętych zadań, które w 2010 r. były realizowane przez gospodarstwa pomocnicze</v>
          </cell>
        </row>
        <row r="329">
          <cell r="A329">
            <v>75295</v>
          </cell>
          <cell r="B329" t="str">
            <v>Pozostała działalność</v>
          </cell>
        </row>
        <row r="330">
          <cell r="A330">
            <v>75301</v>
          </cell>
          <cell r="B330" t="str">
            <v>Świadczenia pieniężne z zaopatrzenia emerytalnego</v>
          </cell>
        </row>
        <row r="331">
          <cell r="A331">
            <v>75302</v>
          </cell>
          <cell r="B331" t="str">
            <v>Uposażenia prokuratorów w stanie spoczynku oraz uposażenia rodzinne</v>
          </cell>
        </row>
        <row r="332">
          <cell r="A332">
            <v>75303</v>
          </cell>
          <cell r="B332" t="str">
            <v>Fundusz Ubezpieczeń Społecznych</v>
          </cell>
        </row>
        <row r="333">
          <cell r="A333">
            <v>75305</v>
          </cell>
          <cell r="B333" t="str">
            <v>Fundusz Emerytalno-Rentowy</v>
          </cell>
        </row>
        <row r="334">
          <cell r="A334">
            <v>75306</v>
          </cell>
          <cell r="B334" t="str">
            <v>Fundusz Prewencji i Rehabilitacji</v>
          </cell>
        </row>
        <row r="335">
          <cell r="A335">
            <v>75307</v>
          </cell>
          <cell r="B335" t="str">
            <v>Fundusz Administracyjny</v>
          </cell>
        </row>
        <row r="336">
          <cell r="A336">
            <v>75308</v>
          </cell>
          <cell r="B336" t="str">
            <v>Fundusz Rezerwy Demograficznej</v>
          </cell>
        </row>
        <row r="337">
          <cell r="A337">
            <v>75309</v>
          </cell>
          <cell r="B337" t="str">
            <v>Składki na ubezpieczenia społeczne</v>
          </cell>
        </row>
        <row r="338">
          <cell r="A338">
            <v>75310</v>
          </cell>
          <cell r="B338" t="str">
            <v>Fundusz Emerytur Pomostowych</v>
          </cell>
        </row>
        <row r="339">
          <cell r="A339">
            <v>75311</v>
          </cell>
          <cell r="B339" t="str">
            <v>Renty strukturalne</v>
          </cell>
        </row>
        <row r="340">
          <cell r="A340">
            <v>75312</v>
          </cell>
          <cell r="B340" t="str">
            <v>Uposażenia sędziów w stanie spoczynku oraz uposażenia rodzinne</v>
          </cell>
        </row>
        <row r="341">
          <cell r="A341">
            <v>75313</v>
          </cell>
          <cell r="B341" t="str">
            <v>Świadczenia finansowane z budżetu państwa zlecone do wypłaty Zakładowi Ubezpieczeń Społecznych i Kasie Rolniczego Ubezpieczenia Społecznego</v>
          </cell>
        </row>
        <row r="342">
          <cell r="A342">
            <v>75379</v>
          </cell>
          <cell r="B342" t="str">
            <v>Pomoc zagraniczna</v>
          </cell>
        </row>
        <row r="343">
          <cell r="A343">
            <v>75380</v>
          </cell>
          <cell r="B343" t="str">
            <v>Działalność badawczo-rozwojowa</v>
          </cell>
        </row>
        <row r="344">
          <cell r="A344">
            <v>75393</v>
          </cell>
          <cell r="B344" t="str">
            <v>Dochody państwowej jednostki budżetowej uzyskane z tytułu przejętych zadań, które w 2010 r. były finansowane z rachunku dochodów własnych</v>
          </cell>
        </row>
        <row r="345">
          <cell r="A345">
            <v>75394</v>
          </cell>
          <cell r="B345" t="str">
            <v>Dochody państwowej jednostki budżetowej uzyskane z tytułu przejętych zadań, które w 2010 r. były realizowane przez gospodarstwa pomocnicze</v>
          </cell>
        </row>
        <row r="346">
          <cell r="A346">
            <v>75395</v>
          </cell>
          <cell r="B346" t="str">
            <v>Pozostała działalność</v>
          </cell>
        </row>
        <row r="347">
          <cell r="A347">
            <v>75402</v>
          </cell>
          <cell r="B347" t="str">
            <v>Komenda Główna Policji</v>
          </cell>
        </row>
        <row r="348">
          <cell r="A348">
            <v>75403</v>
          </cell>
          <cell r="B348" t="str">
            <v>Jednostki terenowe Policji</v>
          </cell>
        </row>
        <row r="349">
          <cell r="A349">
            <v>75404</v>
          </cell>
          <cell r="B349" t="str">
            <v>Komendy wojewódzkie Policji</v>
          </cell>
        </row>
        <row r="350">
          <cell r="A350">
            <v>75405</v>
          </cell>
          <cell r="B350" t="str">
            <v>Komendy powiatowe Policji</v>
          </cell>
        </row>
        <row r="351">
          <cell r="A351">
            <v>75406</v>
          </cell>
          <cell r="B351" t="str">
            <v>Straż Graniczna</v>
          </cell>
        </row>
        <row r="352">
          <cell r="A352">
            <v>75408</v>
          </cell>
          <cell r="B352" t="str">
            <v>Biuro Ochrony Rządu</v>
          </cell>
        </row>
        <row r="353">
          <cell r="A353">
            <v>75409</v>
          </cell>
          <cell r="B353" t="str">
            <v>Komenda Główna Państwowej Straży Pożarnej</v>
          </cell>
        </row>
        <row r="354">
          <cell r="A354">
            <v>75410</v>
          </cell>
          <cell r="B354" t="str">
            <v>Komendy wojewódzkie Państwowej Straży Pożarnej</v>
          </cell>
        </row>
        <row r="355">
          <cell r="A355">
            <v>75411</v>
          </cell>
          <cell r="B355" t="str">
            <v>Komendy powiatowe Państwowej Straży Pożarnej</v>
          </cell>
        </row>
        <row r="356">
          <cell r="A356">
            <v>75412</v>
          </cell>
          <cell r="B356" t="str">
            <v>Ochotnicze straże pożarne</v>
          </cell>
        </row>
        <row r="357">
          <cell r="A357">
            <v>75413</v>
          </cell>
          <cell r="B357" t="str">
            <v>Pozostałe jednostki ochrony przeciwpożarowej</v>
          </cell>
        </row>
        <row r="358">
          <cell r="A358">
            <v>75414</v>
          </cell>
          <cell r="B358" t="str">
            <v>Obrona cywilna</v>
          </cell>
        </row>
        <row r="359">
          <cell r="A359">
            <v>75415</v>
          </cell>
          <cell r="B359" t="str">
            <v>Zadania ratownictwa górskiego i wodnego</v>
          </cell>
        </row>
        <row r="360">
          <cell r="A360">
            <v>75416</v>
          </cell>
          <cell r="B360" t="str">
            <v>Straż gminna (miejska)</v>
          </cell>
        </row>
        <row r="361">
          <cell r="A361">
            <v>75417</v>
          </cell>
          <cell r="B361" t="str">
            <v>Organizacja Traktatu Północnoatlantyckiego</v>
          </cell>
        </row>
        <row r="362">
          <cell r="A362">
            <v>75418</v>
          </cell>
          <cell r="B362" t="str">
            <v>Agencja Bezpieczeństwa Wewnętrznego</v>
          </cell>
        </row>
        <row r="363">
          <cell r="A363">
            <v>75419</v>
          </cell>
          <cell r="B363" t="str">
            <v>Agencja Wywiadu</v>
          </cell>
        </row>
        <row r="364">
          <cell r="A364">
            <v>75420</v>
          </cell>
          <cell r="B364" t="str">
            <v>Centralne Biuro Antykorupcyjne</v>
          </cell>
        </row>
        <row r="365">
          <cell r="A365">
            <v>75421</v>
          </cell>
          <cell r="B365" t="str">
            <v>Zarządzanie kryzysowe</v>
          </cell>
        </row>
        <row r="366">
          <cell r="A366">
            <v>75422</v>
          </cell>
          <cell r="B366" t="str">
            <v>Krajowe Biuro Informacji i Poszukiwań Polskiego Czerwonego Krzyża</v>
          </cell>
        </row>
        <row r="367">
          <cell r="A367">
            <v>75478</v>
          </cell>
          <cell r="B367" t="str">
            <v>Usuwanie skutków klęsk żywiołowych</v>
          </cell>
        </row>
        <row r="368">
          <cell r="A368">
            <v>75479</v>
          </cell>
          <cell r="B368" t="str">
            <v>Pomoc zagraniczna</v>
          </cell>
        </row>
        <row r="369">
          <cell r="A369">
            <v>75480</v>
          </cell>
          <cell r="B369" t="str">
            <v>Działalność badawczo-rozwojowa</v>
          </cell>
        </row>
        <row r="370">
          <cell r="A370">
            <v>75493</v>
          </cell>
          <cell r="B370" t="str">
            <v>Dochody państwowej jednostki budżetowej uzyskane z tytułu przejętych zadań, które w 2010 r. były finansowane z rachunku dochodów własnych</v>
          </cell>
        </row>
        <row r="371">
          <cell r="A371">
            <v>75494</v>
          </cell>
          <cell r="B371" t="str">
            <v>Dochody państwowej jednostki budżetowej uzyskane z tytułu przejętych zadań, które w 2010 r. były realizowane przez gospodarstwa pomocnicze</v>
          </cell>
        </row>
        <row r="372">
          <cell r="A372">
            <v>75495</v>
          </cell>
          <cell r="B372" t="str">
            <v>Pozostała działalność</v>
          </cell>
        </row>
        <row r="373">
          <cell r="A373">
            <v>75501</v>
          </cell>
          <cell r="B373" t="str">
            <v>Centralne administracyjne jednostki wymiaru sprawiedliwości i prokuratury</v>
          </cell>
        </row>
        <row r="374">
          <cell r="A374">
            <v>75502</v>
          </cell>
          <cell r="B374" t="str">
            <v>Jednostki sądownictwa powszechnego</v>
          </cell>
        </row>
        <row r="375">
          <cell r="A375">
            <v>75503</v>
          </cell>
          <cell r="B375" t="str">
            <v>Sądy wojskowe</v>
          </cell>
        </row>
        <row r="376">
          <cell r="A376">
            <v>75504</v>
          </cell>
          <cell r="B376" t="str">
            <v>Izby morskie</v>
          </cell>
        </row>
        <row r="377">
          <cell r="A377">
            <v>75505</v>
          </cell>
          <cell r="B377" t="str">
            <v>Jednostki powszechne prokuratury</v>
          </cell>
        </row>
        <row r="378">
          <cell r="A378">
            <v>75506</v>
          </cell>
          <cell r="B378" t="str">
            <v>Wojskowe jednostki organizacyjne prokuratury</v>
          </cell>
        </row>
        <row r="379">
          <cell r="A379">
            <v>75507</v>
          </cell>
          <cell r="B379" t="str">
            <v>Instytuty naukowe resortu sprawiedliwości</v>
          </cell>
        </row>
        <row r="380">
          <cell r="A380">
            <v>75512</v>
          </cell>
          <cell r="B380" t="str">
            <v>Więziennictwo</v>
          </cell>
        </row>
        <row r="381">
          <cell r="A381">
            <v>75513</v>
          </cell>
          <cell r="B381" t="str">
            <v>Zakłady dla nieletnich</v>
          </cell>
        </row>
        <row r="382">
          <cell r="A382">
            <v>75514</v>
          </cell>
          <cell r="B382" t="str">
            <v>Krajowa Szkoła Sądownictwa i Prokuratury</v>
          </cell>
        </row>
        <row r="383">
          <cell r="A383">
            <v>75578</v>
          </cell>
          <cell r="B383" t="str">
            <v>Usuwanie skutków klęsk żywiołowych</v>
          </cell>
        </row>
        <row r="384">
          <cell r="A384">
            <v>75579</v>
          </cell>
          <cell r="B384" t="str">
            <v>Pomoc zagraniczna</v>
          </cell>
        </row>
        <row r="385">
          <cell r="A385">
            <v>75580</v>
          </cell>
          <cell r="B385" t="str">
            <v>Działalność badawczo-rozwojowa</v>
          </cell>
        </row>
        <row r="386">
          <cell r="A386">
            <v>75593</v>
          </cell>
          <cell r="B386" t="str">
            <v>Dochody państwowej jednostki budżetowej uzyskane z tytułu przejętych zadań, które w 2010 r. były finansowane z rachunku dochodów własnych</v>
          </cell>
        </row>
        <row r="387">
          <cell r="A387">
            <v>75594</v>
          </cell>
          <cell r="B387" t="str">
            <v>Dochody państwowej jednostki budżetowej uzyskane z tytułu przejętych zadań, które w 2010 r. były realizowane przez gospodarstwa pomocnicze</v>
          </cell>
        </row>
        <row r="388">
          <cell r="A388">
            <v>75595</v>
          </cell>
          <cell r="B388" t="str">
            <v>Pozostała działalność</v>
          </cell>
        </row>
        <row r="389">
          <cell r="A389">
            <v>75601</v>
          </cell>
          <cell r="B389" t="str">
            <v>Wpływy z podatku dochodowego od osób fizycznych</v>
          </cell>
        </row>
        <row r="390">
          <cell r="A390">
            <v>75602</v>
          </cell>
          <cell r="B390" t="str">
            <v>Wpływy z podatku dochodowego od banków i pozostałych instytucji finansowych oraz wpłaty z zysku Narodowego Banku Polskiego</v>
          </cell>
        </row>
        <row r="391">
          <cell r="A391">
            <v>75603</v>
          </cell>
          <cell r="B391" t="str">
            <v>Wpływy z podatku dochodowego od pozostałych osób prawnych i innych jednostek organizacyjnych</v>
          </cell>
        </row>
        <row r="392">
          <cell r="A392">
            <v>75604</v>
          </cell>
          <cell r="B392" t="str">
            <v>Wpływy z podatku dochodowego od osób fizycznych pobieranego w wysokości 19 % od dochodów z pozarolniczej działalności gospodarczej</v>
          </cell>
        </row>
        <row r="393">
          <cell r="A393">
            <v>75605</v>
          </cell>
          <cell r="B393" t="str">
            <v>Wpłaty z zysku przedsiębiorstw i jednoosobowych spółek</v>
          </cell>
        </row>
        <row r="394">
          <cell r="A394">
            <v>75607</v>
          </cell>
          <cell r="B394" t="str">
            <v>Wpływy z podatku akcyzowego od alkoholu etylowego</v>
          </cell>
        </row>
        <row r="395">
          <cell r="A395">
            <v>75608</v>
          </cell>
          <cell r="B395" t="str">
            <v>Wpływy z podatku akcyzowego od wina, pozostałych napojów fermentowanych i wyrobów pośrednich</v>
          </cell>
        </row>
        <row r="396">
          <cell r="A396">
            <v>75609</v>
          </cell>
          <cell r="B396" t="str">
            <v>Wpływy z podatku akcyzowego od piwa</v>
          </cell>
        </row>
        <row r="397">
          <cell r="A397">
            <v>75610</v>
          </cell>
          <cell r="B397" t="str">
            <v>Wpływy z podatku akcyzowego od paliw silnikowych</v>
          </cell>
        </row>
        <row r="398">
          <cell r="A398">
            <v>75611</v>
          </cell>
          <cell r="B398" t="str">
            <v>Wpływy z podatku akcyzowego od samochodów osobowych</v>
          </cell>
        </row>
        <row r="399">
          <cell r="A399">
            <v>75612</v>
          </cell>
          <cell r="B399" t="str">
            <v>Wpływy z podatku akcyzowego od wyrobów tytoniowych</v>
          </cell>
        </row>
        <row r="400">
          <cell r="A400">
            <v>75613</v>
          </cell>
          <cell r="B400" t="str">
            <v>Wpływy z podatku akcyzowego od pozostałych wyrobów objętych podatkiem akcyzowym</v>
          </cell>
        </row>
        <row r="401">
          <cell r="A401">
            <v>75614</v>
          </cell>
          <cell r="B401" t="str">
            <v>Wpływy z gier</v>
          </cell>
        </row>
        <row r="402">
          <cell r="A402">
            <v>75615</v>
          </cell>
          <cell r="B402" t="str">
            <v>Wpływy z podatku rolnego, podatku leśnego, podatku od czynności cywilnoprawnych, podatków i opłat lokalnych od osób prawnych i innych jednostek organizacyjnych</v>
          </cell>
        </row>
        <row r="403">
          <cell r="A403">
            <v>75616</v>
          </cell>
          <cell r="B403" t="str">
            <v>Wpływy z podatku rolnego, podatku leśnego, podatku od spadków i darowizn, podatku od czynności cywilnoprawnych oraz podatków i opłat lokalnych od osób fizycznych</v>
          </cell>
        </row>
        <row r="404">
          <cell r="A404">
            <v>75617</v>
          </cell>
          <cell r="B404" t="str">
            <v>Wpływy z innych podatków od innych jednostek (poza wymienionymi w wyodrębnionych rozdziałach)</v>
          </cell>
        </row>
        <row r="405">
          <cell r="A405">
            <v>75618</v>
          </cell>
          <cell r="B405" t="str">
            <v>Wpływy z innych opłat stanowiących dochody jednostek samorządu terytorialnego na podstawie ustaw</v>
          </cell>
        </row>
        <row r="406">
          <cell r="A406">
            <v>75619</v>
          </cell>
          <cell r="B406" t="str">
            <v>Wpływy z różnych rozliczeń</v>
          </cell>
        </row>
        <row r="407">
          <cell r="A407">
            <v>75620</v>
          </cell>
          <cell r="B407" t="str">
            <v>Wpływy z rozliczeń jednostek budżetowych z tytułu potrąceń</v>
          </cell>
        </row>
        <row r="408">
          <cell r="A408">
            <v>75621</v>
          </cell>
          <cell r="B408" t="str">
            <v>Udziały gmin w podatkach stanowiących dochód budżetu państwa</v>
          </cell>
        </row>
        <row r="409">
          <cell r="A409">
            <v>75622</v>
          </cell>
          <cell r="B409" t="str">
            <v>Udziały powiatów w podatkach stanowiących dochód budżetu państwa</v>
          </cell>
        </row>
        <row r="410">
          <cell r="A410">
            <v>75623</v>
          </cell>
          <cell r="B410" t="str">
            <v>Udziały województw w podatkach stanowiących dochód budżetu państwa</v>
          </cell>
        </row>
        <row r="411">
          <cell r="A411">
            <v>75624</v>
          </cell>
          <cell r="B411" t="str">
            <v>Dywidendy</v>
          </cell>
        </row>
        <row r="412">
          <cell r="A412">
            <v>75625</v>
          </cell>
          <cell r="B412" t="str">
            <v>Wpływy z podatku akcyzowego od energii elektrycznej</v>
          </cell>
        </row>
        <row r="413">
          <cell r="A413">
            <v>75626</v>
          </cell>
          <cell r="B413" t="str">
            <v>Wpływy z podatku akcyzowego od olejów opałowych</v>
          </cell>
        </row>
        <row r="414">
          <cell r="A414">
            <v>75627</v>
          </cell>
          <cell r="B414" t="str">
            <v>Wpływy z podatku akcyzowego od gazu</v>
          </cell>
        </row>
        <row r="415">
          <cell r="A415">
            <v>75628</v>
          </cell>
          <cell r="B415" t="str">
            <v>Wpływy z podatku akcyzowego od olejów smarowych i pozostałych olejów</v>
          </cell>
        </row>
        <row r="416">
          <cell r="A416">
            <v>75647</v>
          </cell>
          <cell r="B416" t="str">
            <v>(uchylony)</v>
          </cell>
        </row>
        <row r="417">
          <cell r="A417">
            <v>75648</v>
          </cell>
          <cell r="B417" t="str">
            <v>Wpłaty z podatku od towarów i usług od importu towarów rozliczane przez urzędy celne</v>
          </cell>
        </row>
        <row r="418">
          <cell r="A418">
            <v>75649</v>
          </cell>
          <cell r="B418" t="str">
            <v>(uchylony)</v>
          </cell>
        </row>
        <row r="419">
          <cell r="A419">
            <v>75650</v>
          </cell>
          <cell r="B419" t="str">
            <v>Wpłaty ze zryczałtowanego podatku od towarów i usług pobrane przez urzędy skarbowe od usług taksówek osobowych</v>
          </cell>
        </row>
        <row r="420">
          <cell r="A420">
            <v>75651</v>
          </cell>
          <cell r="B420" t="str">
            <v>Wpłaty z podatku od towarów i usług pobrane przez urzędy skarbowe jako dodatkowe zobowiązanie podatkowe z tytułu nieprawidłowości popełnianych przez podatnika przy rozliczaniu podatku (sankcje)</v>
          </cell>
        </row>
        <row r="421">
          <cell r="A421">
            <v>75652</v>
          </cell>
          <cell r="B421" t="str">
            <v>Pozostałe wpłaty z podatku od towarów i usług pobrane przez urzędy skarbowe</v>
          </cell>
        </row>
        <row r="422">
          <cell r="A422">
            <v>75653</v>
          </cell>
          <cell r="B422" t="str">
            <v>Zwroty podatku od towarów i usług rozliczane przez urzędy skarbowe</v>
          </cell>
        </row>
        <row r="423">
          <cell r="A423">
            <v>75654</v>
          </cell>
          <cell r="B423" t="str">
            <v>Rozliczenia w podatku od towarów i usług z tytułu kas rejestrujących</v>
          </cell>
        </row>
        <row r="424">
          <cell r="A424">
            <v>75655</v>
          </cell>
          <cell r="B424" t="str">
            <v>Zwroty osobom fizycznym niektórych wydatków związanych z budownictwem mieszkaniowym</v>
          </cell>
        </row>
        <row r="425">
          <cell r="A425">
            <v>75656</v>
          </cell>
          <cell r="B425" t="str">
            <v>Podatek dochodowy od osób fizycznych przekazany przez urzędy skarbowe na rzecz organizacji pożytku publicznego</v>
          </cell>
        </row>
        <row r="426">
          <cell r="A426">
            <v>75701</v>
          </cell>
          <cell r="B426" t="str">
            <v>Obsługa zadłużenia zagranicznego, należności i innych operacji zagranicznych</v>
          </cell>
        </row>
        <row r="427">
          <cell r="A427">
            <v>75702</v>
          </cell>
          <cell r="B427" t="str">
            <v>Obsługa papierów wartościowych, kredytów i pożyczek jednostek samorządu terytorialnego</v>
          </cell>
        </row>
        <row r="428">
          <cell r="A428">
            <v>75703</v>
          </cell>
          <cell r="B428" t="str">
            <v>Obsługa skarbowych papierów wartościowych oraz innych instrumentów finansowych na rynku krajowym</v>
          </cell>
        </row>
        <row r="429">
          <cell r="A429">
            <v>75704</v>
          </cell>
          <cell r="B429" t="str">
            <v>Rozliczenia z tytułu poręczeń i gwarancji udzielonych przez Skarb Państwa lub jednostkę samorządu terytorialnego</v>
          </cell>
        </row>
        <row r="430">
          <cell r="A430">
            <v>75705</v>
          </cell>
          <cell r="B430" t="str">
            <v>Obsługa krajowych pożyczek i kredytów pozostałych jednostek sektora finansów publicznych i jednostek spoza sektora finansów publicznych</v>
          </cell>
        </row>
        <row r="431">
          <cell r="A431">
            <v>75801</v>
          </cell>
          <cell r="B431" t="str">
            <v>Część oświatowa subwencji ogólnej dla jednostek samorządu terytorialnego</v>
          </cell>
        </row>
        <row r="432">
          <cell r="A432">
            <v>75802</v>
          </cell>
          <cell r="B432" t="str">
            <v>Uzupełnienie subwencji ogólnej dla jednostek samorządu terytorialnego</v>
          </cell>
        </row>
        <row r="433">
          <cell r="A433">
            <v>75803</v>
          </cell>
          <cell r="B433" t="str">
            <v>Część wyrównawcza subwencji ogólnej dla powiatów</v>
          </cell>
        </row>
        <row r="434">
          <cell r="A434">
            <v>75804</v>
          </cell>
          <cell r="B434" t="str">
            <v>Część wyrównawcza subwencji ogólnej dla województw</v>
          </cell>
        </row>
        <row r="435">
          <cell r="A435">
            <v>75805</v>
          </cell>
          <cell r="B435" t="str">
            <v>Część rekompensująca subwencji ogólnej dla gmin</v>
          </cell>
        </row>
        <row r="436">
          <cell r="A436">
            <v>75807</v>
          </cell>
          <cell r="B436" t="str">
            <v>Część wyrównawcza subwencji ogólnej dla gmin</v>
          </cell>
        </row>
        <row r="437">
          <cell r="A437">
            <v>75808</v>
          </cell>
          <cell r="B437" t="str">
            <v>Rozliczenia wpływów z podatków od dochodów osiąganych z działalności gospodarczej prowadzonej na terenie specjalnych stref ekonomicznych w części podlegającej przekazaniu na rachunek Funduszu Strefowego</v>
          </cell>
        </row>
        <row r="438">
          <cell r="A438">
            <v>75809</v>
          </cell>
          <cell r="B438" t="str">
            <v>Rozliczenia między jednostkami samorządu terytorialnego</v>
          </cell>
        </row>
        <row r="439">
          <cell r="A439">
            <v>75810</v>
          </cell>
          <cell r="B439" t="str">
            <v>Uzupełnienie funduszy statutowych banków państwowych i innych instytucji finansowych</v>
          </cell>
        </row>
        <row r="440">
          <cell r="A440">
            <v>75811</v>
          </cell>
          <cell r="B440" t="str">
            <v>Rozliczenia z tytułu rachunków clearingowych, barterowych i specjalnych oraz różnice kooficjentowe</v>
          </cell>
        </row>
        <row r="441">
          <cell r="A441">
            <v>75812</v>
          </cell>
          <cell r="B441" t="str">
            <v>Rozliczenia z międzynarodowymi organizacjami finansowymi</v>
          </cell>
        </row>
        <row r="442">
          <cell r="A442">
            <v>75813</v>
          </cell>
          <cell r="B442" t="str">
            <v>Rozliczenia z tytułu odpowiedzialności Skarbu Państwa za wkłady oszczędnościowe ludności</v>
          </cell>
        </row>
        <row r="443">
          <cell r="A443">
            <v>75814</v>
          </cell>
          <cell r="B443" t="str">
            <v>Różne rozliczenia finansowe</v>
          </cell>
        </row>
        <row r="444">
          <cell r="A444">
            <v>75815</v>
          </cell>
          <cell r="B444" t="str">
            <v>Wpływy do wyjaśnienia</v>
          </cell>
        </row>
        <row r="445">
          <cell r="A445">
            <v>75816</v>
          </cell>
          <cell r="B445" t="str">
            <v>Wpływy do rozliczenia</v>
          </cell>
        </row>
        <row r="446">
          <cell r="A446">
            <v>75817</v>
          </cell>
          <cell r="B446" t="str">
            <v>Ogólna rezerwa budżetowa Rady Ministrów</v>
          </cell>
        </row>
        <row r="447">
          <cell r="A447">
            <v>75818</v>
          </cell>
          <cell r="B447" t="str">
            <v>Rezerwy ogólne i celowe</v>
          </cell>
        </row>
        <row r="448">
          <cell r="A448">
            <v>75820</v>
          </cell>
          <cell r="B448" t="str">
            <v>Prywatyzacja</v>
          </cell>
        </row>
        <row r="449">
          <cell r="A449">
            <v>75821</v>
          </cell>
          <cell r="B449" t="str">
            <v>Komisja Nadzoru Finansowego</v>
          </cell>
        </row>
        <row r="450">
          <cell r="A450">
            <v>75822</v>
          </cell>
          <cell r="B450" t="str">
            <v>Fundusz Kościelny</v>
          </cell>
        </row>
        <row r="451">
          <cell r="A451">
            <v>75823</v>
          </cell>
          <cell r="B451" t="str">
            <v>Partie polityczne</v>
          </cell>
        </row>
        <row r="452">
          <cell r="A452">
            <v>75824</v>
          </cell>
          <cell r="B452" t="str">
            <v>Komitety wyborcze (wyborców)</v>
          </cell>
        </row>
        <row r="453">
          <cell r="A453">
            <v>75831</v>
          </cell>
          <cell r="B453" t="str">
            <v>Część równoważąca subwencji ogólnej dla gmin</v>
          </cell>
        </row>
        <row r="454">
          <cell r="A454">
            <v>75832</v>
          </cell>
          <cell r="B454" t="str">
            <v>Część równoważąca subwencji ogólnej dla powiatów</v>
          </cell>
        </row>
        <row r="455">
          <cell r="A455">
            <v>75833</v>
          </cell>
          <cell r="B455" t="str">
            <v>Część regionalna subwencji ogólnej dla województw</v>
          </cell>
        </row>
        <row r="456">
          <cell r="A456">
            <v>75850</v>
          </cell>
          <cell r="B456" t="str">
            <v>Rozliczenia z budżetem ogólnym Unii Europejskiej z tytułu środków własnych</v>
          </cell>
        </row>
        <row r="457">
          <cell r="A457">
            <v>75860</v>
          </cell>
          <cell r="B457" t="str">
            <v>Euroregiony</v>
          </cell>
        </row>
        <row r="458">
          <cell r="A458">
            <v>75861</v>
          </cell>
          <cell r="B458" t="str">
            <v>Regionalne Programy Operacyjne 2007-2013</v>
          </cell>
        </row>
        <row r="459">
          <cell r="A459">
            <v>75862</v>
          </cell>
          <cell r="B459" t="str">
            <v>Program Operacyjny Kapitał Ludzki</v>
          </cell>
        </row>
        <row r="460">
          <cell r="A460">
            <v>80101</v>
          </cell>
          <cell r="B460" t="str">
            <v>Szkoły podstawowe</v>
          </cell>
        </row>
        <row r="461">
          <cell r="A461">
            <v>80102</v>
          </cell>
          <cell r="B461" t="str">
            <v>Szkoły podstawowe specjalne</v>
          </cell>
        </row>
        <row r="462">
          <cell r="A462">
            <v>80103</v>
          </cell>
          <cell r="B462" t="str">
            <v>Oddziały przedszkolne w szkołach podstawowych</v>
          </cell>
        </row>
        <row r="463">
          <cell r="A463">
            <v>80104</v>
          </cell>
          <cell r="B463" t="str">
            <v>Przedszkola</v>
          </cell>
        </row>
        <row r="464">
          <cell r="A464">
            <v>80105</v>
          </cell>
          <cell r="B464" t="str">
            <v>Przedszkola specjalne</v>
          </cell>
        </row>
        <row r="465">
          <cell r="A465">
            <v>80106</v>
          </cell>
          <cell r="B465" t="str">
            <v>Inne formy wychowania przedszkolnego</v>
          </cell>
        </row>
        <row r="466">
          <cell r="A466">
            <v>80110</v>
          </cell>
          <cell r="B466" t="str">
            <v>Gimnazja</v>
          </cell>
        </row>
        <row r="467">
          <cell r="A467">
            <v>80111</v>
          </cell>
          <cell r="B467" t="str">
            <v>Gimnazja specjalne</v>
          </cell>
        </row>
        <row r="468">
          <cell r="A468">
            <v>80113</v>
          </cell>
          <cell r="B468" t="str">
            <v>Dowożenie uczniów do szkół</v>
          </cell>
        </row>
        <row r="469">
          <cell r="A469">
            <v>80114</v>
          </cell>
          <cell r="B469" t="str">
            <v>Zespoły obsługi ekonomiczno-administracyjnej szkół</v>
          </cell>
        </row>
        <row r="470">
          <cell r="A470">
            <v>80120</v>
          </cell>
          <cell r="B470" t="str">
            <v>Licea ogólnokształcące</v>
          </cell>
        </row>
        <row r="471">
          <cell r="A471">
            <v>80121</v>
          </cell>
          <cell r="B471" t="str">
            <v>Licea ogólnokształcące specjalne</v>
          </cell>
        </row>
        <row r="472">
          <cell r="A472">
            <v>80123</v>
          </cell>
          <cell r="B472" t="str">
            <v>Licea profilowane</v>
          </cell>
        </row>
        <row r="473">
          <cell r="A473">
            <v>80124</v>
          </cell>
          <cell r="B473" t="str">
            <v>Licea profilowane specjalne</v>
          </cell>
        </row>
        <row r="474">
          <cell r="A474">
            <v>80130</v>
          </cell>
          <cell r="B474" t="str">
            <v>Szkoły zawodowe</v>
          </cell>
        </row>
        <row r="475">
          <cell r="A475">
            <v>80131</v>
          </cell>
          <cell r="B475" t="str">
            <v>Kolegia pracowników służb społecznych</v>
          </cell>
        </row>
        <row r="476">
          <cell r="A476">
            <v>80132</v>
          </cell>
          <cell r="B476" t="str">
            <v>Szkoły artystyczne</v>
          </cell>
        </row>
        <row r="477">
          <cell r="A477">
            <v>80134</v>
          </cell>
          <cell r="B477" t="str">
            <v>Szkoły zawodowe specjalne</v>
          </cell>
        </row>
        <row r="478">
          <cell r="A478">
            <v>80135</v>
          </cell>
          <cell r="B478" t="str">
            <v>Szkolnictwo polskie za granicą</v>
          </cell>
        </row>
        <row r="479">
          <cell r="A479">
            <v>80136</v>
          </cell>
          <cell r="B479" t="str">
            <v>Kuratoria oświaty</v>
          </cell>
        </row>
        <row r="480">
          <cell r="A480">
            <v>80140</v>
          </cell>
          <cell r="B480" t="str">
            <v>Centra kształcenia ustawicznego i praktycznego oraz ośrodki dokształcania zawodowego</v>
          </cell>
        </row>
        <row r="481">
          <cell r="A481">
            <v>80141</v>
          </cell>
          <cell r="B481" t="str">
            <v>Zakłady kształcenia nauczycieli</v>
          </cell>
        </row>
        <row r="482">
          <cell r="A482">
            <v>80142</v>
          </cell>
          <cell r="B482" t="str">
            <v>Ośrodki szkolenia, dokształcania i doskonalenia kadr</v>
          </cell>
        </row>
        <row r="483">
          <cell r="A483">
            <v>80143</v>
          </cell>
          <cell r="B483" t="str">
            <v>Jednostki pomocnicze szkolnictwa</v>
          </cell>
        </row>
        <row r="484">
          <cell r="A484">
            <v>80144</v>
          </cell>
          <cell r="B484" t="str">
            <v>Inne formy kształcenia osobno niewymienione</v>
          </cell>
        </row>
        <row r="485">
          <cell r="A485">
            <v>80145</v>
          </cell>
          <cell r="B485" t="str">
            <v>Komisje egzaminacyjne</v>
          </cell>
        </row>
        <row r="486">
          <cell r="A486">
            <v>80146</v>
          </cell>
          <cell r="B486" t="str">
            <v>Dokształcanie i doskonalenie nauczycieli</v>
          </cell>
        </row>
        <row r="487">
          <cell r="A487">
            <v>80147</v>
          </cell>
          <cell r="B487" t="str">
            <v>Biblioteki pedagogiczne</v>
          </cell>
        </row>
        <row r="488">
          <cell r="A488">
            <v>80148</v>
          </cell>
          <cell r="B488" t="str">
            <v>Stołówki szkolne i przedszkolne</v>
          </cell>
        </row>
        <row r="489">
          <cell r="A489">
            <v>80178</v>
          </cell>
          <cell r="B489" t="str">
            <v>Usuwanie skutków klęsk żywiołowych</v>
          </cell>
        </row>
        <row r="490">
          <cell r="A490">
            <v>80179</v>
          </cell>
          <cell r="B490" t="str">
            <v>Pomoc zagraniczna</v>
          </cell>
        </row>
        <row r="491">
          <cell r="A491">
            <v>80180</v>
          </cell>
          <cell r="B491" t="str">
            <v>Działalność badawczo-rozwojowa</v>
          </cell>
        </row>
        <row r="492">
          <cell r="A492">
            <v>80193</v>
          </cell>
          <cell r="B492" t="str">
            <v>Dochody państwowej jednostki budżetowej uzyskane z tytułu przejętych zadań, które w 2010 r. były finansowane z rachunku dochodów własnych</v>
          </cell>
        </row>
        <row r="493">
          <cell r="A493">
            <v>80194</v>
          </cell>
          <cell r="B493" t="str">
            <v>Dochody państwowej jednostki budżetowej uzyskane z tytułu przejętych zadań, które w 2010 r. były realizowane przez gospodarstwa pomocnicze</v>
          </cell>
        </row>
        <row r="494">
          <cell r="A494">
            <v>80195</v>
          </cell>
          <cell r="B494" t="str">
            <v>Pozostała działalność</v>
          </cell>
        </row>
        <row r="495">
          <cell r="A495">
            <v>80302</v>
          </cell>
          <cell r="B495" t="str">
            <v>Uczelnie wojskowe</v>
          </cell>
        </row>
        <row r="496">
          <cell r="A496">
            <v>80303</v>
          </cell>
          <cell r="B496" t="str">
            <v>Uczelnie służb państwowych</v>
          </cell>
        </row>
        <row r="497">
          <cell r="A497">
            <v>80306</v>
          </cell>
          <cell r="B497" t="str">
            <v>Działalność dydaktyczna</v>
          </cell>
        </row>
        <row r="498">
          <cell r="A498">
            <v>80307</v>
          </cell>
          <cell r="B498" t="str">
            <v>Jednostki pomocnicze szkolnictwa wyższego</v>
          </cell>
        </row>
        <row r="499">
          <cell r="A499">
            <v>80309</v>
          </cell>
          <cell r="B499" t="str">
            <v>Pomoc materialna dla studentów i doktorantów</v>
          </cell>
        </row>
        <row r="500">
          <cell r="A500">
            <v>80310</v>
          </cell>
          <cell r="B500" t="str">
            <v>Fundusz Pożyczek i Kredytów Studenckich</v>
          </cell>
        </row>
        <row r="501">
          <cell r="A501">
            <v>80311</v>
          </cell>
          <cell r="B501" t="str">
            <v>Zadania projakościowe</v>
          </cell>
        </row>
        <row r="502">
          <cell r="A502">
            <v>80378</v>
          </cell>
          <cell r="B502" t="str">
            <v>Usuwanie skutków klęsk żywiołowych</v>
          </cell>
        </row>
        <row r="503">
          <cell r="A503">
            <v>80379</v>
          </cell>
          <cell r="B503" t="str">
            <v>Pomoc zagraniczna</v>
          </cell>
        </row>
        <row r="504">
          <cell r="A504">
            <v>80380</v>
          </cell>
          <cell r="B504" t="str">
            <v>Działalność badawczo-rozwojowa</v>
          </cell>
        </row>
        <row r="505">
          <cell r="A505">
            <v>80393</v>
          </cell>
          <cell r="B505" t="str">
            <v>Dochody państwowej jednostki budżetowej uzyskane z tytułu przejętych zadań, które w 2010 r. były finansowane z rachunku dochodów własnych</v>
          </cell>
        </row>
        <row r="506">
          <cell r="A506">
            <v>80394</v>
          </cell>
          <cell r="B506" t="str">
            <v>Dochody państwowej jednostki budżetowej uzyskane z tytułu przejętych zadań, które w 2010 r. były realizowane przez gospodarstwa pomocnicze</v>
          </cell>
        </row>
        <row r="507">
          <cell r="A507">
            <v>80395</v>
          </cell>
          <cell r="B507" t="str">
            <v>Pozostała działalność</v>
          </cell>
        </row>
        <row r="508">
          <cell r="A508">
            <v>85111</v>
          </cell>
          <cell r="B508" t="str">
            <v>Szpitale ogólne</v>
          </cell>
        </row>
        <row r="509">
          <cell r="A509">
            <v>85112</v>
          </cell>
          <cell r="B509" t="str">
            <v>Szpitale kliniczne</v>
          </cell>
        </row>
        <row r="510">
          <cell r="A510">
            <v>85115</v>
          </cell>
          <cell r="B510" t="str">
            <v>Sanatoria</v>
          </cell>
        </row>
        <row r="511">
          <cell r="A511">
            <v>85116</v>
          </cell>
          <cell r="B511" t="str">
            <v>Profilaktyczne domy zdrowia</v>
          </cell>
        </row>
        <row r="512">
          <cell r="A512">
            <v>85117</v>
          </cell>
          <cell r="B512" t="str">
            <v>Zakłady opiekuńczo-lecznicze i pielęgnacyjno-opiekuńcze</v>
          </cell>
        </row>
        <row r="513">
          <cell r="A513">
            <v>85118</v>
          </cell>
          <cell r="B513" t="str">
            <v>Szpitale uzdrowiskowe</v>
          </cell>
        </row>
        <row r="514">
          <cell r="A514">
            <v>85119</v>
          </cell>
          <cell r="B514" t="str">
            <v>Leczenie sanatoryjno-klimatyczne</v>
          </cell>
        </row>
        <row r="515">
          <cell r="A515">
            <v>85120</v>
          </cell>
          <cell r="B515" t="str">
            <v>Lecznictwo psychiatryczne</v>
          </cell>
        </row>
        <row r="516">
          <cell r="A516">
            <v>85121</v>
          </cell>
          <cell r="B516" t="str">
            <v>Lecznictwo ambulatoryjne</v>
          </cell>
        </row>
        <row r="517">
          <cell r="A517">
            <v>85131</v>
          </cell>
          <cell r="B517" t="str">
            <v>Lecznictwo stomatologiczne</v>
          </cell>
        </row>
        <row r="518">
          <cell r="A518">
            <v>85132</v>
          </cell>
          <cell r="B518" t="str">
            <v>Inspekcja Sanitarna</v>
          </cell>
        </row>
        <row r="519">
          <cell r="A519">
            <v>85133</v>
          </cell>
          <cell r="B519" t="str">
            <v>Inspekcja Farmaceutyczna</v>
          </cell>
        </row>
        <row r="520">
          <cell r="A520">
            <v>85134</v>
          </cell>
          <cell r="B520" t="str">
            <v>Inspekcja do Spraw Substancji Chemicznych</v>
          </cell>
        </row>
        <row r="521">
          <cell r="A521">
            <v>85136</v>
          </cell>
          <cell r="B521" t="str">
            <v>Narodowy Fundusz Zdrowia</v>
          </cell>
        </row>
        <row r="522">
          <cell r="A522">
            <v>85137</v>
          </cell>
          <cell r="B522" t="str">
            <v>Urząd Rejestracji Produktów Leczniczych, Wyrobów Medycznych i Produktów Biobójczych</v>
          </cell>
        </row>
        <row r="523">
          <cell r="A523">
            <v>85138</v>
          </cell>
          <cell r="B523" t="str">
            <v>(uchylony)</v>
          </cell>
        </row>
        <row r="524">
          <cell r="A524">
            <v>85141</v>
          </cell>
          <cell r="B524" t="str">
            <v>Ratownictwo medyczne</v>
          </cell>
        </row>
        <row r="525">
          <cell r="A525">
            <v>85142</v>
          </cell>
          <cell r="B525" t="str">
            <v>Kolumny transportu sanitarnego</v>
          </cell>
        </row>
        <row r="526">
          <cell r="A526">
            <v>85143</v>
          </cell>
          <cell r="B526" t="str">
            <v>Publiczna służba krwi</v>
          </cell>
        </row>
        <row r="527">
          <cell r="A527">
            <v>85147</v>
          </cell>
          <cell r="B527" t="str">
            <v>Centra zdrowia publicznego</v>
          </cell>
        </row>
        <row r="528">
          <cell r="A528">
            <v>85148</v>
          </cell>
          <cell r="B528" t="str">
            <v>Medycyna pracy</v>
          </cell>
        </row>
        <row r="529">
          <cell r="A529">
            <v>85149</v>
          </cell>
          <cell r="B529" t="str">
            <v>Programy polityki zdrowotnej</v>
          </cell>
        </row>
        <row r="530">
          <cell r="A530">
            <v>85151</v>
          </cell>
          <cell r="B530" t="str">
            <v>Świadczenia wysokospecjalistyczne</v>
          </cell>
        </row>
        <row r="531">
          <cell r="A531">
            <v>85152</v>
          </cell>
          <cell r="B531" t="str">
            <v>Zapobieganie i zwalczanie AIDS</v>
          </cell>
        </row>
        <row r="532">
          <cell r="A532">
            <v>85153</v>
          </cell>
          <cell r="B532" t="str">
            <v>Zwalczanie narkomanii</v>
          </cell>
        </row>
        <row r="533">
          <cell r="A533">
            <v>85154</v>
          </cell>
          <cell r="B533" t="str">
            <v>Przeciwdziałanie alkoholizmowi</v>
          </cell>
        </row>
        <row r="534">
          <cell r="A534">
            <v>85156</v>
          </cell>
          <cell r="B534" t="str">
            <v>Składki na ubezpieczenie zdrowotne oraz świadczenia dla osób nieobjętych obowiązkiem ubezpieczenia zdrowotnego</v>
          </cell>
        </row>
        <row r="535">
          <cell r="A535">
            <v>85157</v>
          </cell>
          <cell r="B535" t="str">
            <v>Staże i specjalizacje medyczne</v>
          </cell>
        </row>
        <row r="536">
          <cell r="A536">
            <v>85158</v>
          </cell>
          <cell r="B536" t="str">
            <v>Izby wytrzeźwień</v>
          </cell>
        </row>
        <row r="537">
          <cell r="A537">
            <v>85178</v>
          </cell>
          <cell r="B537" t="str">
            <v>Usuwanie skutków klęsk żywiołowych</v>
          </cell>
        </row>
        <row r="538">
          <cell r="A538">
            <v>85179</v>
          </cell>
          <cell r="B538" t="str">
            <v>Pomoc zagraniczna</v>
          </cell>
        </row>
        <row r="539">
          <cell r="A539">
            <v>85180</v>
          </cell>
          <cell r="B539" t="str">
            <v>Działalność badawczo-rozwojowa</v>
          </cell>
        </row>
        <row r="540">
          <cell r="A540">
            <v>85193</v>
          </cell>
          <cell r="B540" t="str">
            <v>Dochody państwowej jednostki budżetowej uzyskane z tytułu przejętych zadań, które w 2010 r. były finansowane z rachunku dochodów własnych</v>
          </cell>
        </row>
        <row r="541">
          <cell r="A541">
            <v>85194</v>
          </cell>
          <cell r="B541" t="str">
            <v>Dochody państwowej jednostki budżetowej uzyskane z tytułu przejętych zadań, które w 2010 r. były realizowane przez gospodarstwa pomocnicze</v>
          </cell>
        </row>
        <row r="542">
          <cell r="A542">
            <v>85195</v>
          </cell>
          <cell r="B542" t="str">
            <v>Pozostała działalność</v>
          </cell>
        </row>
        <row r="543">
          <cell r="A543">
            <v>85201</v>
          </cell>
          <cell r="B543" t="str">
            <v>Placówki opiekuńczo-wychowawcze</v>
          </cell>
        </row>
        <row r="544">
          <cell r="A544">
            <v>85202</v>
          </cell>
          <cell r="B544" t="str">
            <v>Domy pomocy społecznej</v>
          </cell>
        </row>
        <row r="545">
          <cell r="A545">
            <v>85203</v>
          </cell>
          <cell r="B545" t="str">
            <v>Ośrodki wsparcia</v>
          </cell>
        </row>
        <row r="546">
          <cell r="A546">
            <v>85204</v>
          </cell>
          <cell r="B546" t="str">
            <v>Rodziny zastępcze</v>
          </cell>
        </row>
        <row r="547">
          <cell r="A547">
            <v>85205</v>
          </cell>
          <cell r="B547" t="str">
            <v>Zadania w zakresie przeciwdziałania przemocy w rodzinie</v>
          </cell>
        </row>
        <row r="548">
          <cell r="A548">
            <v>85212</v>
          </cell>
          <cell r="B548" t="str">
            <v>Świadczenia rodzinne, świadczenie z funduszu alimentacyjnego oraz składki na ubezpieczenia emerytalne i rentowe z ubezpieczenia społecznego</v>
          </cell>
        </row>
        <row r="549">
          <cell r="A549">
            <v>85213</v>
          </cell>
          <cell r="B549" t="str">
            <v>Składki na ubezpieczenie zdrowotne opłacane za osoby pobierające niektóre świadczenia z pomocy społecznej, niektóre świadczenia rodzinne oraz za osoby uczestniczące w zajęciach w centrum integracji społecznej</v>
          </cell>
        </row>
        <row r="550">
          <cell r="A550">
            <v>85214</v>
          </cell>
          <cell r="B550" t="str">
            <v>Zasiłki i pomoc w naturze oraz składki na ubezpieczenia emerytalne i rentowe</v>
          </cell>
        </row>
        <row r="551">
          <cell r="A551">
            <v>85215</v>
          </cell>
          <cell r="B551" t="str">
            <v>Dodatki mieszkaniowe</v>
          </cell>
        </row>
        <row r="552">
          <cell r="A552">
            <v>85216</v>
          </cell>
          <cell r="B552" t="str">
            <v>Zasiłki stałe</v>
          </cell>
        </row>
        <row r="553">
          <cell r="A553">
            <v>85217</v>
          </cell>
          <cell r="B553" t="str">
            <v>Regionalne ośrodki polityki społecznej</v>
          </cell>
        </row>
        <row r="554">
          <cell r="A554">
            <v>85218</v>
          </cell>
          <cell r="B554" t="str">
            <v>Powiatowe centra pomocy rodzinie</v>
          </cell>
        </row>
        <row r="555">
          <cell r="A555">
            <v>85219</v>
          </cell>
          <cell r="B555" t="str">
            <v>Ośrodki pomocy społecznej</v>
          </cell>
        </row>
        <row r="556">
          <cell r="A556">
            <v>85220</v>
          </cell>
          <cell r="B556" t="str">
            <v>Jednostki specjalistycznego poradnictwa, mieszkania chronione i ośrodki interwencji kryzysowej</v>
          </cell>
        </row>
        <row r="557">
          <cell r="A557">
            <v>85226</v>
          </cell>
          <cell r="B557" t="str">
            <v>Ośrodki adopcyjno-opiekuńcze</v>
          </cell>
        </row>
        <row r="558">
          <cell r="A558">
            <v>85228</v>
          </cell>
          <cell r="B558" t="str">
            <v>Usługi opiekuńcze i specjalistyczne usługi opiekuńcze</v>
          </cell>
        </row>
        <row r="559">
          <cell r="A559">
            <v>85231</v>
          </cell>
          <cell r="B559" t="str">
            <v>Pomoc dla cudzoziemców</v>
          </cell>
        </row>
        <row r="560">
          <cell r="A560">
            <v>85232</v>
          </cell>
          <cell r="B560" t="str">
            <v>Centra integracji społecznej</v>
          </cell>
        </row>
        <row r="561">
          <cell r="A561">
            <v>85233</v>
          </cell>
          <cell r="B561" t="str">
            <v>Dokształcanie i doskonalenie nauczycieli</v>
          </cell>
        </row>
        <row r="562">
          <cell r="A562">
            <v>85234</v>
          </cell>
          <cell r="B562" t="str">
            <v>Fundusz Alimentacyjny w likwidacji</v>
          </cell>
        </row>
        <row r="563">
          <cell r="A563">
            <v>85278</v>
          </cell>
          <cell r="B563" t="str">
            <v>Usuwanie skutków klęsk żywiołowych</v>
          </cell>
        </row>
        <row r="564">
          <cell r="A564">
            <v>85279</v>
          </cell>
          <cell r="B564" t="str">
            <v>Pomoc zagraniczna</v>
          </cell>
        </row>
        <row r="565">
          <cell r="A565">
            <v>85280</v>
          </cell>
          <cell r="B565" t="str">
            <v>Działalność badawczo-rozwojowa</v>
          </cell>
        </row>
        <row r="566">
          <cell r="A566">
            <v>85293</v>
          </cell>
          <cell r="B566" t="str">
            <v>Dochody państwowej jednostki budżetowej uzyskane z tytułu przejętych zadań, które w 2010 r. były finansowane z rachunku dochodów własnych</v>
          </cell>
        </row>
        <row r="567">
          <cell r="A567">
            <v>85294</v>
          </cell>
          <cell r="B567" t="str">
            <v>Dochody państwowej jednostki budżetowej uzyskane z tytułu przejętych zadań, które w 2010 r. były realizowane przez gospodarstwa pomocnicze</v>
          </cell>
        </row>
        <row r="568">
          <cell r="A568">
            <v>85295</v>
          </cell>
          <cell r="B568" t="str">
            <v>Pozostała działalność</v>
          </cell>
        </row>
        <row r="569">
          <cell r="A569">
            <v>85305</v>
          </cell>
          <cell r="B569" t="str">
            <v>Żłobki</v>
          </cell>
        </row>
        <row r="570">
          <cell r="A570">
            <v>85306</v>
          </cell>
          <cell r="B570" t="str">
            <v>Kluby dziecięce</v>
          </cell>
        </row>
        <row r="571">
          <cell r="A571">
            <v>85307</v>
          </cell>
          <cell r="B571" t="str">
            <v>Dzienni opiekunowie</v>
          </cell>
        </row>
        <row r="572">
          <cell r="A572">
            <v>85311</v>
          </cell>
          <cell r="B572" t="str">
            <v>Rehabilitacja zawodowa i społeczna osób niepełnosprawnych</v>
          </cell>
        </row>
        <row r="573">
          <cell r="A573">
            <v>85321</v>
          </cell>
          <cell r="B573" t="str">
            <v>Zespoły do spraw orzekania o niepełnosprawności</v>
          </cell>
        </row>
        <row r="574">
          <cell r="A574">
            <v>85322</v>
          </cell>
          <cell r="B574" t="str">
            <v>Fundusz Pracy</v>
          </cell>
        </row>
        <row r="575">
          <cell r="A575">
            <v>85323</v>
          </cell>
          <cell r="B575" t="str">
            <v>Państwowy Fundusz Kombatantów</v>
          </cell>
        </row>
        <row r="576">
          <cell r="A576">
            <v>85324</v>
          </cell>
          <cell r="B576" t="str">
            <v>Państwowy Fundusz Rehabilitacji Osób Niepełnosprawnych</v>
          </cell>
        </row>
        <row r="577">
          <cell r="A577">
            <v>85325</v>
          </cell>
          <cell r="B577" t="str">
            <v>Fundusz Gwarantowanych Świadczeń Pracowniczych</v>
          </cell>
        </row>
        <row r="578">
          <cell r="A578">
            <v>85329</v>
          </cell>
          <cell r="B578" t="str">
            <v>Specjalistyczne ośrodki szkoleniowo-rehabilitacyjne</v>
          </cell>
        </row>
        <row r="579">
          <cell r="A579">
            <v>85330</v>
          </cell>
          <cell r="B579" t="str">
            <v>Opieka i pomoc dla Polonii i Polaków za granicą</v>
          </cell>
        </row>
        <row r="580">
          <cell r="A580">
            <v>85332</v>
          </cell>
          <cell r="B580" t="str">
            <v>Wojewódzkie urzędy pracy</v>
          </cell>
        </row>
        <row r="581">
          <cell r="A581">
            <v>85333</v>
          </cell>
          <cell r="B581" t="str">
            <v>Powiatowe urzędy pracy</v>
          </cell>
        </row>
        <row r="582">
          <cell r="A582">
            <v>85334</v>
          </cell>
          <cell r="B582" t="str">
            <v>Pomoc dla repatriantów</v>
          </cell>
        </row>
        <row r="583">
          <cell r="A583">
            <v>85335</v>
          </cell>
          <cell r="B583" t="str">
            <v>Refundacja ulg dla inwalidów wojennych i wojskowych z tytułu ubezpieczenia OC i AC</v>
          </cell>
        </row>
        <row r="584">
          <cell r="A584">
            <v>85336</v>
          </cell>
          <cell r="B584" t="str">
            <v>Ochotnicze Hufce Pracy</v>
          </cell>
        </row>
        <row r="585">
          <cell r="A585">
            <v>85347</v>
          </cell>
          <cell r="B585" t="str">
            <v>Renta socjalna</v>
          </cell>
        </row>
        <row r="586">
          <cell r="A586">
            <v>85378</v>
          </cell>
          <cell r="B586" t="str">
            <v>Usuwanie skutków klęsk żywiołowych</v>
          </cell>
        </row>
        <row r="587">
          <cell r="A587">
            <v>85379</v>
          </cell>
          <cell r="B587" t="str">
            <v>Pomoc zagraniczna</v>
          </cell>
        </row>
        <row r="588">
          <cell r="A588">
            <v>85380</v>
          </cell>
          <cell r="B588" t="str">
            <v>Działalność badawczo-rozwojowa</v>
          </cell>
        </row>
        <row r="589">
          <cell r="A589">
            <v>85393</v>
          </cell>
          <cell r="B589" t="str">
            <v>Dochody państwowej jednostki budżetowej uzyskane z tytułu przejętych zadań, które w 2010 r. były finansowane z rachunku dochodów własnych</v>
          </cell>
        </row>
        <row r="590">
          <cell r="A590">
            <v>85394</v>
          </cell>
          <cell r="B590" t="str">
            <v>Dochody państwowej jednostki budżetowej uzyskane z tytułu przejętych zadań, które w 2010 r. były realizowane przez gospodarstwa pomocnicze</v>
          </cell>
        </row>
        <row r="591">
          <cell r="A591">
            <v>85395</v>
          </cell>
          <cell r="B591" t="str">
            <v>Pozostała działalność</v>
          </cell>
        </row>
        <row r="592">
          <cell r="A592">
            <v>85401</v>
          </cell>
          <cell r="B592" t="str">
            <v>Świetlice szkolne</v>
          </cell>
        </row>
        <row r="593">
          <cell r="A593">
            <v>85402</v>
          </cell>
          <cell r="B593" t="str">
            <v>Specjalne ośrodki wychowawcze</v>
          </cell>
        </row>
        <row r="594">
          <cell r="A594">
            <v>85403</v>
          </cell>
          <cell r="B594" t="str">
            <v>Specjalne ośrodki szkolno-wychowawcze</v>
          </cell>
        </row>
        <row r="595">
          <cell r="A595">
            <v>85404</v>
          </cell>
          <cell r="B595" t="str">
            <v>Wczesne wspomaganie rozwoju dziecka</v>
          </cell>
        </row>
        <row r="596">
          <cell r="A596">
            <v>85406</v>
          </cell>
          <cell r="B596" t="str">
            <v>Poradnie psychologiczno-pedagogiczne, w tym poradnie specjalistyczne</v>
          </cell>
        </row>
        <row r="597">
          <cell r="A597">
            <v>85407</v>
          </cell>
          <cell r="B597" t="str">
            <v>Placówki wychowania pozaszkolnego</v>
          </cell>
        </row>
        <row r="598">
          <cell r="A598">
            <v>85410</v>
          </cell>
          <cell r="B598" t="str">
            <v>Internaty i bursy szkolne</v>
          </cell>
        </row>
        <row r="599">
          <cell r="A599">
            <v>85411</v>
          </cell>
          <cell r="B599" t="str">
            <v>Domy wczasów dziecięcych</v>
          </cell>
        </row>
        <row r="600">
          <cell r="A600">
            <v>85412</v>
          </cell>
          <cell r="B600" t="str">
            <v>Kolonie i obozy oraz inne formy wypoczynku dzieci i młodzieży szkolnej, a także szkolenia młodzieży</v>
          </cell>
        </row>
        <row r="601">
          <cell r="A601">
            <v>85413</v>
          </cell>
          <cell r="B601" t="str">
            <v>Kolonie i obozy dla młodzieży polonijnej w kraju</v>
          </cell>
        </row>
        <row r="602">
          <cell r="A602">
            <v>85415</v>
          </cell>
          <cell r="B602" t="str">
            <v>Pomoc materialna dla uczniów</v>
          </cell>
        </row>
        <row r="603">
          <cell r="A603">
            <v>85417</v>
          </cell>
          <cell r="B603" t="str">
            <v>Szkolne schroniska młodzieżowe</v>
          </cell>
        </row>
        <row r="604">
          <cell r="A604">
            <v>85418</v>
          </cell>
          <cell r="B604" t="str">
            <v>Przeciwdziałanie i ograniczanie skutków patologii społecznej</v>
          </cell>
        </row>
        <row r="605">
          <cell r="A605">
            <v>85419</v>
          </cell>
          <cell r="B605" t="str">
            <v>Ośrodki rewalidacyjno-wychowawcze</v>
          </cell>
        </row>
        <row r="606">
          <cell r="A606">
            <v>85420</v>
          </cell>
          <cell r="B606" t="str">
            <v>Młodzieżowe ośrodki wychowawcze</v>
          </cell>
        </row>
        <row r="607">
          <cell r="A607">
            <v>85421</v>
          </cell>
          <cell r="B607" t="str">
            <v>Młodzieżowe ośrodki socjoterapii</v>
          </cell>
        </row>
        <row r="608">
          <cell r="A608">
            <v>85446</v>
          </cell>
          <cell r="B608" t="str">
            <v>Dokształcanie i doskonalenie nauczycieli</v>
          </cell>
        </row>
        <row r="609">
          <cell r="A609">
            <v>85478</v>
          </cell>
          <cell r="B609" t="str">
            <v>Usuwanie skutków klęsk żywiołowych</v>
          </cell>
        </row>
        <row r="610">
          <cell r="A610">
            <v>85479</v>
          </cell>
          <cell r="B610" t="str">
            <v>Pomoc zagraniczna</v>
          </cell>
        </row>
        <row r="611">
          <cell r="A611">
            <v>85480</v>
          </cell>
          <cell r="B611" t="str">
            <v>Działalność badawczo-rozwojowa</v>
          </cell>
        </row>
        <row r="612">
          <cell r="A612">
            <v>85493</v>
          </cell>
          <cell r="B612" t="str">
            <v>Dochody państwowej jednostki budżetowej uzyskane z tytułu przejętych zadań, które w 2010 r. były finansowane z rachunku dochodów własnych</v>
          </cell>
        </row>
        <row r="613">
          <cell r="A613">
            <v>85494</v>
          </cell>
          <cell r="B613" t="str">
            <v>Dochody państwowej jednostki budżetowej uzyskane z tytułu przejętych zadań, które w 2010 r. były realizowane przez gospodarstwa pomocnicze</v>
          </cell>
        </row>
        <row r="614">
          <cell r="A614">
            <v>85495</v>
          </cell>
          <cell r="B614" t="str">
            <v>Pozostała działalność</v>
          </cell>
        </row>
        <row r="615">
          <cell r="A615">
            <v>90001</v>
          </cell>
          <cell r="B615" t="str">
            <v>Gospodarka ściekowa i ochrona wód</v>
          </cell>
        </row>
        <row r="616">
          <cell r="A616">
            <v>90002</v>
          </cell>
          <cell r="B616" t="str">
            <v>Gospodarka odpadami</v>
          </cell>
        </row>
        <row r="617">
          <cell r="A617">
            <v>90003</v>
          </cell>
          <cell r="B617" t="str">
            <v>Oczyszczanie miast i wsi</v>
          </cell>
        </row>
        <row r="618">
          <cell r="A618">
            <v>90004</v>
          </cell>
          <cell r="B618" t="str">
            <v>Utrzymanie zieleni w miastach i gminach</v>
          </cell>
        </row>
        <row r="619">
          <cell r="A619">
            <v>90005</v>
          </cell>
          <cell r="B619" t="str">
            <v>Ochrona powietrza atmosferycznego i klimatu</v>
          </cell>
        </row>
        <row r="620">
          <cell r="A620">
            <v>90006</v>
          </cell>
          <cell r="B620" t="str">
            <v>Ochrona gleby i wód podziemnych</v>
          </cell>
        </row>
        <row r="621">
          <cell r="A621">
            <v>90007</v>
          </cell>
          <cell r="B621" t="str">
            <v>Zmniejszenie hałasu i wibracji</v>
          </cell>
        </row>
        <row r="622">
          <cell r="A622">
            <v>90008</v>
          </cell>
          <cell r="B622" t="str">
            <v>Ochrona różnorodności biologicznej i krajobrazu</v>
          </cell>
        </row>
        <row r="623">
          <cell r="A623">
            <v>90009</v>
          </cell>
          <cell r="B623" t="str">
            <v>Ochrona przed promieniowaniem jonizującym</v>
          </cell>
        </row>
        <row r="624">
          <cell r="A624">
            <v>90010</v>
          </cell>
          <cell r="B624" t="str">
            <v>(uchylony)</v>
          </cell>
        </row>
        <row r="625">
          <cell r="A625">
            <v>90011</v>
          </cell>
          <cell r="B625" t="str">
            <v>Fundusz Ochrony Środowiska i Gospodarki Wodnej</v>
          </cell>
        </row>
        <row r="626">
          <cell r="A626">
            <v>90012</v>
          </cell>
          <cell r="B626" t="str">
            <v>EKOFUNDUSZ</v>
          </cell>
        </row>
        <row r="627">
          <cell r="A627">
            <v>90013</v>
          </cell>
          <cell r="B627" t="str">
            <v>Schroniska dla zwierząt</v>
          </cell>
        </row>
        <row r="628">
          <cell r="A628">
            <v>90014</v>
          </cell>
          <cell r="B628" t="str">
            <v>Inspekcja Ochrony Środowiska</v>
          </cell>
        </row>
        <row r="629">
          <cell r="A629">
            <v>90015</v>
          </cell>
          <cell r="B629" t="str">
            <v>Oświetlenie ulic, placów i dróg</v>
          </cell>
        </row>
        <row r="630">
          <cell r="A630">
            <v>90016</v>
          </cell>
          <cell r="B630" t="str">
            <v>Agencja Rozwoju Komunalnego</v>
          </cell>
        </row>
        <row r="631">
          <cell r="A631">
            <v>90017</v>
          </cell>
          <cell r="B631" t="str">
            <v>Zakłady gospodarki komunalnej</v>
          </cell>
        </row>
        <row r="632">
          <cell r="A632">
            <v>90018</v>
          </cell>
          <cell r="B632" t="str">
            <v>Ochrona brzegów morskich</v>
          </cell>
        </row>
        <row r="633">
          <cell r="A633">
            <v>90019</v>
          </cell>
          <cell r="B633" t="str">
            <v>Wpływy i wydatki związane z gromadzeniem środków z opłat i kar za korzystanie ze środowiska</v>
          </cell>
        </row>
        <row r="634">
          <cell r="A634">
            <v>90020</v>
          </cell>
          <cell r="B634" t="str">
            <v>Wpływy i wydatki związane z gromadzeniem środków z opłat produktowych</v>
          </cell>
        </row>
        <row r="635">
          <cell r="A635">
            <v>90021</v>
          </cell>
          <cell r="B635" t="str">
            <v>Fundusz Rozwoju Inwestycji Komunalnych</v>
          </cell>
        </row>
        <row r="636">
          <cell r="A636">
            <v>90022</v>
          </cell>
          <cell r="B636" t="str">
            <v>Generalna Dyrekcja Ochrony Środowiska</v>
          </cell>
        </row>
        <row r="637">
          <cell r="A637">
            <v>90023</v>
          </cell>
          <cell r="B637" t="str">
            <v>Regionalne dyrekcje ochrony środowiska</v>
          </cell>
        </row>
        <row r="638">
          <cell r="A638">
            <v>90078</v>
          </cell>
          <cell r="B638" t="str">
            <v>Usuwanie skutków klęsk żywiołowych</v>
          </cell>
        </row>
        <row r="639">
          <cell r="A639">
            <v>90079</v>
          </cell>
          <cell r="B639" t="str">
            <v>Pomoc zagraniczna</v>
          </cell>
        </row>
        <row r="640">
          <cell r="A640">
            <v>90080</v>
          </cell>
          <cell r="B640" t="str">
            <v>Działalność badawczo-rozwojowa</v>
          </cell>
        </row>
        <row r="641">
          <cell r="A641">
            <v>90093</v>
          </cell>
          <cell r="B641" t="str">
            <v>Dochody państwowej jednostki budżetowej uzyskane z tytułu przejętych zadań, które w 2010 r. były finansowane z rachunku dochodów własnych</v>
          </cell>
        </row>
        <row r="642">
          <cell r="A642">
            <v>90094</v>
          </cell>
          <cell r="B642" t="str">
            <v>Dochody państwowej jednostki budżetowej uzyskane z tytułu przejętych zadań, które w 2010 r. były realizowane przez gospodarstwa pomocnicze</v>
          </cell>
        </row>
        <row r="643">
          <cell r="A643">
            <v>90095</v>
          </cell>
          <cell r="B643" t="str">
            <v>Pozostała działalność</v>
          </cell>
        </row>
        <row r="644">
          <cell r="A644">
            <v>92101</v>
          </cell>
          <cell r="B644" t="str">
            <v>Instytucje kinematografii</v>
          </cell>
        </row>
        <row r="645">
          <cell r="A645">
            <v>92102</v>
          </cell>
          <cell r="B645" t="str">
            <v>Polski Instytut Sztuki Filmowej</v>
          </cell>
        </row>
        <row r="646">
          <cell r="A646">
            <v>92103</v>
          </cell>
          <cell r="B646" t="str">
            <v>Zadania w zakresie kinematografii</v>
          </cell>
        </row>
        <row r="647">
          <cell r="A647">
            <v>92104</v>
          </cell>
          <cell r="B647" t="str">
            <v>Działalność radiowa i telewizyjna</v>
          </cell>
        </row>
        <row r="648">
          <cell r="A648">
            <v>92105</v>
          </cell>
          <cell r="B648" t="str">
            <v>Pozostałe zadania w zakresie kultury</v>
          </cell>
        </row>
        <row r="649">
          <cell r="A649">
            <v>92106</v>
          </cell>
          <cell r="B649" t="str">
            <v>Teatry</v>
          </cell>
        </row>
        <row r="650">
          <cell r="A650">
            <v>92108</v>
          </cell>
          <cell r="B650" t="str">
            <v>Filharmonie, orkiestry, chóry i kapele</v>
          </cell>
        </row>
        <row r="651">
          <cell r="A651">
            <v>92109</v>
          </cell>
          <cell r="B651" t="str">
            <v>Domy i ośrodki kultury, świetlice i kluby</v>
          </cell>
        </row>
        <row r="652">
          <cell r="A652">
            <v>92110</v>
          </cell>
          <cell r="B652" t="str">
            <v>Galerie i biura wystaw artystycznych</v>
          </cell>
        </row>
        <row r="653">
          <cell r="A653">
            <v>92113</v>
          </cell>
          <cell r="B653" t="str">
            <v>Centra kultury i sztuki</v>
          </cell>
        </row>
        <row r="654">
          <cell r="A654">
            <v>92114</v>
          </cell>
          <cell r="B654" t="str">
            <v>Pozostałe instytucje kultury</v>
          </cell>
        </row>
        <row r="655">
          <cell r="A655">
            <v>92115</v>
          </cell>
          <cell r="B655" t="str">
            <v>Polska Agencja Prasowa</v>
          </cell>
        </row>
        <row r="656">
          <cell r="A656">
            <v>92116</v>
          </cell>
          <cell r="B656" t="str">
            <v>Biblioteki</v>
          </cell>
        </row>
        <row r="657">
          <cell r="A657">
            <v>92117</v>
          </cell>
          <cell r="B657" t="str">
            <v>Archiwa</v>
          </cell>
        </row>
        <row r="658">
          <cell r="A658">
            <v>92118</v>
          </cell>
          <cell r="B658" t="str">
            <v>Muzea</v>
          </cell>
        </row>
        <row r="659">
          <cell r="A659">
            <v>92119</v>
          </cell>
          <cell r="B659" t="str">
            <v>Ośrodki ochrony i dokumentacji zabytków</v>
          </cell>
        </row>
        <row r="660">
          <cell r="A660">
            <v>92120</v>
          </cell>
          <cell r="B660" t="str">
            <v>Ochrona zabytków i opieka nad zabytkami</v>
          </cell>
        </row>
        <row r="661">
          <cell r="A661">
            <v>92121</v>
          </cell>
          <cell r="B661" t="str">
            <v>Wojewódzkie Urzędy Ochrony Zabytków</v>
          </cell>
        </row>
        <row r="662">
          <cell r="A662">
            <v>92122</v>
          </cell>
          <cell r="B662" t="str">
            <v>Rada Ochrony Pamięci Walk i Męczeństwa</v>
          </cell>
        </row>
        <row r="663">
          <cell r="A663">
            <v>92123</v>
          </cell>
          <cell r="B663" t="str">
            <v>Narodowy Fundusz Rewaloryzacji Zabytków Krakowa</v>
          </cell>
        </row>
        <row r="664">
          <cell r="A664">
            <v>92124</v>
          </cell>
          <cell r="B664" t="str">
            <v>Zarząd Rewaloryzacji Zespołów Zabytkowych Miasta Krakowa</v>
          </cell>
        </row>
        <row r="665">
          <cell r="A665">
            <v>92178</v>
          </cell>
          <cell r="B665" t="str">
            <v>Usuwanie skutków klęsk żywiołowych</v>
          </cell>
        </row>
        <row r="666">
          <cell r="A666">
            <v>92179</v>
          </cell>
          <cell r="B666" t="str">
            <v>Pomoc zagraniczna</v>
          </cell>
        </row>
        <row r="667">
          <cell r="A667">
            <v>92180</v>
          </cell>
          <cell r="B667" t="str">
            <v>Działalność badawczo-rozwojowa</v>
          </cell>
        </row>
        <row r="668">
          <cell r="A668">
            <v>92193</v>
          </cell>
          <cell r="B668" t="str">
            <v>Dochody państwowej jednostki budżetowej uzyskane z tytułu przejętych zadań, które w 2010 r. były finansowane z rachunku dochodów własnych</v>
          </cell>
        </row>
        <row r="669">
          <cell r="A669">
            <v>92194</v>
          </cell>
          <cell r="B669" t="str">
            <v>Dochody państwowej jednostki budżetowej uzyskane z tytułu przejętych zadań, które w 2010 r. były realizowane przez gospodarstwa pomocnicze</v>
          </cell>
        </row>
        <row r="670">
          <cell r="A670">
            <v>92195</v>
          </cell>
          <cell r="B670" t="str">
            <v>Pozostała działalność</v>
          </cell>
        </row>
        <row r="671">
          <cell r="A671">
            <v>92501</v>
          </cell>
          <cell r="B671" t="str">
            <v>Parki narodowe</v>
          </cell>
        </row>
        <row r="672">
          <cell r="A672">
            <v>92502</v>
          </cell>
          <cell r="B672" t="str">
            <v>Parki krajobrazowe</v>
          </cell>
        </row>
        <row r="673">
          <cell r="A673">
            <v>92503</v>
          </cell>
          <cell r="B673" t="str">
            <v>Rezerwaty i pomniki przyrody</v>
          </cell>
        </row>
        <row r="674">
          <cell r="A674">
            <v>92504</v>
          </cell>
          <cell r="B674" t="str">
            <v>Ogrody botaniczne i zoologiczne</v>
          </cell>
        </row>
        <row r="675">
          <cell r="A675">
            <v>92578</v>
          </cell>
          <cell r="B675" t="str">
            <v>Usuwanie skutków klęsk żywiołowych</v>
          </cell>
        </row>
        <row r="676">
          <cell r="A676">
            <v>92579</v>
          </cell>
          <cell r="B676" t="str">
            <v>Pomoc zagraniczna</v>
          </cell>
        </row>
        <row r="677">
          <cell r="A677">
            <v>92580</v>
          </cell>
          <cell r="B677" t="str">
            <v>Działalność badawczo-rozwojowa</v>
          </cell>
        </row>
        <row r="678">
          <cell r="A678">
            <v>92593</v>
          </cell>
          <cell r="B678" t="str">
            <v>Dochody państwowej jednostki budżetowej uzyskane z tytułu przejętych zadań, które w 2010 r. były finansowane z rachunku dochodów własnych</v>
          </cell>
        </row>
        <row r="679">
          <cell r="A679">
            <v>92594</v>
          </cell>
          <cell r="B679" t="str">
            <v>Dochody państwowej jednostki budżetowej uzyskane z tytułu przejętych zadań, które w 2010 r. były realizowane przez gospodarstwa pomocnicze</v>
          </cell>
        </row>
        <row r="680">
          <cell r="A680">
            <v>92595</v>
          </cell>
          <cell r="B680" t="str">
            <v>Pozostała działalność</v>
          </cell>
        </row>
        <row r="681">
          <cell r="A681">
            <v>92601</v>
          </cell>
          <cell r="B681" t="str">
            <v>Obiekty sportowe</v>
          </cell>
        </row>
        <row r="682">
          <cell r="A682">
            <v>92603</v>
          </cell>
          <cell r="B682" t="str">
            <v>Komisja do Zwalczania Dopingu w Sporcie</v>
          </cell>
        </row>
        <row r="683">
          <cell r="A683">
            <v>92604</v>
          </cell>
          <cell r="B683" t="str">
            <v>Instytucje kultury fizycznej</v>
          </cell>
        </row>
        <row r="684">
          <cell r="A684">
            <v>92605</v>
          </cell>
          <cell r="B684" t="str">
            <v>Zadania w zakresie kultury fizycznej</v>
          </cell>
        </row>
        <row r="685">
          <cell r="A685">
            <v>92678</v>
          </cell>
          <cell r="B685" t="str">
            <v>Usuwanie skutków klęsk żywiołowych</v>
          </cell>
        </row>
        <row r="686">
          <cell r="A686">
            <v>92679</v>
          </cell>
          <cell r="B686" t="str">
            <v>Pomoc zagraniczna</v>
          </cell>
        </row>
        <row r="687">
          <cell r="A687">
            <v>92680</v>
          </cell>
          <cell r="B687" t="str">
            <v>Działalność badawczo-rozwojowa</v>
          </cell>
        </row>
        <row r="688">
          <cell r="A688">
            <v>92693</v>
          </cell>
          <cell r="B688" t="str">
            <v xml:space="preserve">Dochody państwowej jednostki budżetowej uzyskane z tytułu przejętych zadań, które w 2010 r. </v>
          </cell>
        </row>
        <row r="689">
          <cell r="A689">
            <v>92694</v>
          </cell>
          <cell r="B689" t="str">
            <v>Dochody państwowej jednostki budżetowej uzyskane z tytułu przejętych zadań, które w 2010 r. były realizowane przez gospodarstwa pomocnicze</v>
          </cell>
        </row>
        <row r="690">
          <cell r="A690">
            <v>92695</v>
          </cell>
          <cell r="B690" t="str">
            <v>Pozostała działalność</v>
          </cell>
        </row>
      </sheetData>
      <sheetData sheetId="3" refreshError="1">
        <row r="1">
          <cell r="A1">
            <v>1</v>
          </cell>
          <cell r="B1" t="str">
            <v>Podatek dochodowy od osób fizycznych</v>
          </cell>
        </row>
        <row r="2">
          <cell r="A2">
            <v>2</v>
          </cell>
          <cell r="B2" t="str">
            <v>Podatek dochodowy od osób prawnych</v>
          </cell>
        </row>
        <row r="3">
          <cell r="A3">
            <v>3</v>
          </cell>
          <cell r="B3" t="str">
            <v>Zryczałtowany podatek dochodowy od osób fizycznych</v>
          </cell>
        </row>
        <row r="4">
          <cell r="A4">
            <v>4</v>
          </cell>
          <cell r="B4" t="str">
            <v>Podatek dochodowy od osób fizycznych z odpłatnego zbycia papierów wartościowych lub pochodnych instrumentów finansowych</v>
          </cell>
        </row>
        <row r="5">
          <cell r="A5">
            <v>5</v>
          </cell>
          <cell r="B5" t="str">
            <v>Podatek od gier</v>
          </cell>
        </row>
        <row r="6">
          <cell r="A6">
            <v>6</v>
          </cell>
          <cell r="B6" t="str">
            <v>Cła</v>
          </cell>
        </row>
        <row r="7">
          <cell r="A7">
            <v>7</v>
          </cell>
          <cell r="B7" t="str">
            <v>Podatek tonażowy</v>
          </cell>
        </row>
        <row r="8">
          <cell r="A8">
            <v>9</v>
          </cell>
          <cell r="B8" t="str">
            <v>Podatek akcyzowy od wyrobów nabytych wewnątrzwspólnotowo</v>
          </cell>
        </row>
        <row r="9">
          <cell r="A9">
            <v>11</v>
          </cell>
          <cell r="B9" t="str">
            <v>Podatek akcyzowy od wyrobów akcyzowych w kraju</v>
          </cell>
        </row>
        <row r="10">
          <cell r="A10">
            <v>12</v>
          </cell>
          <cell r="B10" t="str">
            <v>Podatek akcyzowy od wyrobów akcyzowych importowanych</v>
          </cell>
        </row>
        <row r="11">
          <cell r="A11">
            <v>13</v>
          </cell>
          <cell r="B11" t="str">
            <v>Wpływy z opłaty restrukturyzacyjnej</v>
          </cell>
        </row>
        <row r="12">
          <cell r="A12">
            <v>14</v>
          </cell>
          <cell r="B12" t="str">
            <v>Podatek od towarów i usług</v>
          </cell>
        </row>
        <row r="13">
          <cell r="A13">
            <v>31</v>
          </cell>
          <cell r="B13" t="str">
            <v>Podatek od nieruchomości</v>
          </cell>
        </row>
        <row r="14">
          <cell r="A14">
            <v>32</v>
          </cell>
          <cell r="B14" t="str">
            <v>Podatek rolny</v>
          </cell>
        </row>
        <row r="15">
          <cell r="A15">
            <v>33</v>
          </cell>
          <cell r="B15" t="str">
            <v>Podatek leśny</v>
          </cell>
        </row>
        <row r="16">
          <cell r="A16">
            <v>34</v>
          </cell>
          <cell r="B16" t="str">
            <v>Podatek od środków transportowych</v>
          </cell>
        </row>
        <row r="17">
          <cell r="A17">
            <v>35</v>
          </cell>
          <cell r="B17" t="str">
            <v>Podatek od działalności gospodarczej osób fizycznych, opłacany w formie karty podatkowej</v>
          </cell>
        </row>
        <row r="18">
          <cell r="A18">
            <v>36</v>
          </cell>
          <cell r="B18" t="str">
            <v>Podatek od spadków i darowizn</v>
          </cell>
        </row>
        <row r="19">
          <cell r="A19">
            <v>37</v>
          </cell>
          <cell r="B19" t="str">
            <v>Opłata od posiadania psów</v>
          </cell>
        </row>
        <row r="20">
          <cell r="A20">
            <v>39</v>
          </cell>
          <cell r="B20" t="str">
            <v>Wpływy z opłaty uzdrowiskowej, pobieranej w gminach posiadających status gminy uzdrowiskowej</v>
          </cell>
        </row>
        <row r="21">
          <cell r="A21">
            <v>40</v>
          </cell>
          <cell r="B21" t="str">
            <v>Wpływy z opłaty produktowej</v>
          </cell>
        </row>
        <row r="22">
          <cell r="A22">
            <v>41</v>
          </cell>
          <cell r="B22" t="str">
            <v>Wpływy z opłaty skarbowej</v>
          </cell>
        </row>
        <row r="23">
          <cell r="A23">
            <v>42</v>
          </cell>
          <cell r="B23" t="str">
            <v>Wpływy z opłaty komunikacyjnej</v>
          </cell>
        </row>
        <row r="24">
          <cell r="A24">
            <v>43</v>
          </cell>
          <cell r="B24" t="str">
            <v>Wpływy z opłaty targowej</v>
          </cell>
        </row>
        <row r="25">
          <cell r="A25">
            <v>44</v>
          </cell>
          <cell r="B25" t="str">
            <v>Wpływy z opłaty miejscowej</v>
          </cell>
        </row>
        <row r="26">
          <cell r="A26">
            <v>46</v>
          </cell>
          <cell r="B26" t="str">
            <v>Wpływy z opłaty eksploatacyjnej</v>
          </cell>
        </row>
        <row r="27">
          <cell r="A27">
            <v>47</v>
          </cell>
          <cell r="B27" t="str">
            <v>Wpływy z opłat za zarząd, użytkowanie i użytkowanie wieczyste nieruchomości</v>
          </cell>
        </row>
        <row r="28">
          <cell r="A28">
            <v>48</v>
          </cell>
          <cell r="B28" t="str">
            <v>Wpływy z opłat za zezwolenia na sprzedaż napojów alkoholowych</v>
          </cell>
        </row>
        <row r="29">
          <cell r="A29">
            <v>49</v>
          </cell>
          <cell r="B29" t="str">
            <v>Wpływy z innych lokalnych opłat pobieranych przez jednostki samorządu terytorialnego na podstawie odrębnych ustaw</v>
          </cell>
        </row>
        <row r="30">
          <cell r="A30">
            <v>50</v>
          </cell>
          <cell r="B30" t="str">
            <v>Podatek od czynności cywilnoprawnych</v>
          </cell>
        </row>
        <row r="31">
          <cell r="A31">
            <v>51</v>
          </cell>
          <cell r="B31" t="str">
            <v>Wpływy z opłaty eksploatacyjnej od przedsiębiorstw górniczych węgla kamiennego</v>
          </cell>
        </row>
        <row r="32">
          <cell r="A32">
            <v>52</v>
          </cell>
          <cell r="B32" t="str">
            <v>Przychody z handlu uprawnieniami do emisji</v>
          </cell>
        </row>
        <row r="33">
          <cell r="A33">
            <v>53</v>
          </cell>
          <cell r="B33" t="str">
            <v>Przychody z tytułu zagospodarowania odpadów</v>
          </cell>
        </row>
        <row r="34">
          <cell r="A34">
            <v>54</v>
          </cell>
          <cell r="B34" t="str">
            <v>Przychody z tytułu opłat i kar za substancje zubożające warstwę ozonową</v>
          </cell>
        </row>
        <row r="35">
          <cell r="A35">
            <v>56</v>
          </cell>
          <cell r="B35" t="str">
            <v>Zaległości z tytułu podatków i opłat zniesionych</v>
          </cell>
        </row>
        <row r="36">
          <cell r="A36">
            <v>57</v>
          </cell>
          <cell r="B36" t="str">
            <v>Grzywny, mandaty i inne kary pieniężne od osób fizycznych</v>
          </cell>
        </row>
        <row r="37">
          <cell r="A37">
            <v>58</v>
          </cell>
          <cell r="B37" t="str">
            <v>Grzywny i inne kary pieniężne od osób prawnych i innych jednostek organizacyjnych</v>
          </cell>
        </row>
        <row r="38">
          <cell r="A38">
            <v>59</v>
          </cell>
          <cell r="B38" t="str">
            <v>Wpływy z opłat za koncesje i licencje</v>
          </cell>
        </row>
        <row r="39">
          <cell r="A39">
            <v>60</v>
          </cell>
          <cell r="B39" t="str">
            <v>Wpływy z tytułu realizacji odpowiedzialności Skarbu Państwa za wkłady oszczędnościowe ludności</v>
          </cell>
        </row>
        <row r="40">
          <cell r="A40">
            <v>68</v>
          </cell>
          <cell r="B40" t="str">
            <v>Wpływy od rodziców z tytułu odpłatności za utrzymanie dzieci (wychowanków) w placówkach opiekuńczo-wychowawczych i w rodzinach zastępczych</v>
          </cell>
        </row>
        <row r="41">
          <cell r="A41">
            <v>69</v>
          </cell>
          <cell r="B41" t="str">
            <v>Wpływy z różnych opłat</v>
          </cell>
        </row>
        <row r="42">
          <cell r="A42">
            <v>70</v>
          </cell>
          <cell r="B42" t="str">
            <v>Wpływy ze spłat oprocentowanych pożyczek udzielonych sędziom i prokuratorom na zaspokojenie ich potrzeb mieszkaniowych</v>
          </cell>
        </row>
        <row r="43">
          <cell r="A43">
            <v>71</v>
          </cell>
          <cell r="B43" t="str">
            <v>Wpłaty z zysku Narodowego Banku Polskiego</v>
          </cell>
        </row>
        <row r="44">
          <cell r="A44">
            <v>72</v>
          </cell>
          <cell r="B44" t="str">
            <v>(uchylony)</v>
          </cell>
        </row>
        <row r="45">
          <cell r="A45">
            <v>73</v>
          </cell>
          <cell r="B45" t="str">
            <v>Wpłaty z zysku przedsiębiorstw państwowych, jednoosobowych spółek Skarbu Państwa i spółek jednostek samorządu terytorialnego</v>
          </cell>
        </row>
        <row r="46">
          <cell r="A46">
            <v>74</v>
          </cell>
          <cell r="B46" t="str">
            <v>Wpływy z dywidend</v>
          </cell>
        </row>
        <row r="47">
          <cell r="A47">
            <v>75</v>
          </cell>
          <cell r="B47" t="str">
            <v>Dochody z najmu i dzierżawy składników majątkowych Skarbu Państwa, jednostek samorządu terytorialnego lub innych jednostek zaliczanych do sektora finansów publicznych oraz innych umów o podobnym charakterze</v>
          </cell>
        </row>
        <row r="48">
          <cell r="A48">
            <v>76</v>
          </cell>
          <cell r="B48" t="str">
            <v>Wpływy z tytułu przekształcenia prawa użytkowania wieczystego przysługującego osobom fizycznym w prawo własności</v>
          </cell>
        </row>
        <row r="49">
          <cell r="A49">
            <v>77</v>
          </cell>
          <cell r="B49" t="str">
            <v>Wpłaty z tytułu odpłatnego nabycia prawa własności oraz prawa użytkowania wieczystego nieruchomości</v>
          </cell>
        </row>
        <row r="50">
          <cell r="A50">
            <v>78</v>
          </cell>
          <cell r="B50" t="str">
            <v>Dochody ze zbycia praw majątkowych</v>
          </cell>
        </row>
        <row r="51">
          <cell r="A51">
            <v>79</v>
          </cell>
          <cell r="B51" t="str">
            <v>Wpłata do budżetu nadwyżek środków znajdujących się na rachunkach państwowych funduszy celowych tworzonych z przychodów z prywatyzacji</v>
          </cell>
        </row>
        <row r="52">
          <cell r="A52">
            <v>81</v>
          </cell>
          <cell r="B52" t="str">
            <v>Wpłaty środków pozostałych po likwidacji przedsiębiorstw</v>
          </cell>
        </row>
        <row r="53">
          <cell r="A53">
            <v>82</v>
          </cell>
          <cell r="B53" t="str">
            <v>Wpływy ze składek na państwowe fundusze celowe</v>
          </cell>
        </row>
        <row r="54">
          <cell r="A54">
            <v>83</v>
          </cell>
          <cell r="B54" t="str">
            <v>Wpływy z usług</v>
          </cell>
        </row>
        <row r="55">
          <cell r="A55">
            <v>84</v>
          </cell>
          <cell r="B55" t="str">
            <v>Wpływy ze sprzedaży wyrobów</v>
          </cell>
        </row>
        <row r="56">
          <cell r="A56">
            <v>85</v>
          </cell>
          <cell r="B56" t="str">
            <v>Wpłaty zakładów pracy na PFRON</v>
          </cell>
        </row>
        <row r="57">
          <cell r="A57">
            <v>86</v>
          </cell>
          <cell r="B57" t="str">
            <v>Wpływy rekompensujące kwoty składek przekazanych na rzecz otwartych funduszy emerytalnych</v>
          </cell>
        </row>
        <row r="58">
          <cell r="A58">
            <v>87</v>
          </cell>
          <cell r="B58" t="str">
            <v>Wpływy ze sprzedaży składników majątkowych</v>
          </cell>
        </row>
        <row r="59">
          <cell r="A59">
            <v>89</v>
          </cell>
          <cell r="B59" t="str">
            <v>Odsetki za nieterminowe rozliczenia, płacone przez urzędy obsługujące organy podatkowe</v>
          </cell>
        </row>
        <row r="60">
          <cell r="A60">
            <v>90</v>
          </cell>
          <cell r="B60" t="str">
            <v>Odsetki od dotacji oraz płatności: wykorzystanych niezgodnie z przeznaczeniem lub wykorzystanych z naruszeniem procedur, pobranych nienależnie lub w nadmiernej wysokości</v>
          </cell>
        </row>
        <row r="61">
          <cell r="A61">
            <v>91</v>
          </cell>
          <cell r="B61" t="str">
            <v>Odsetki od nieterminowych wpłat z tytułu podatków i opłat</v>
          </cell>
        </row>
        <row r="62">
          <cell r="A62">
            <v>92</v>
          </cell>
          <cell r="B62" t="str">
            <v>Pozostałe odsetki</v>
          </cell>
        </row>
        <row r="63">
          <cell r="A63">
            <v>96</v>
          </cell>
          <cell r="B63" t="str">
            <v>Otrzymane spadki, zapisy i darowizny w postaci pieniężnej</v>
          </cell>
        </row>
        <row r="64">
          <cell r="A64">
            <v>97</v>
          </cell>
          <cell r="B64" t="str">
            <v>Wpływy z różnych dochodów</v>
          </cell>
        </row>
        <row r="65">
          <cell r="A65">
            <v>98</v>
          </cell>
          <cell r="B65" t="str">
            <v>Wpływy z tytułu zwrotów wypłaconych świadczeń z funduszu alimentacyjnego</v>
          </cell>
        </row>
        <row r="66">
          <cell r="A66">
            <v>106</v>
          </cell>
          <cell r="B66" t="str">
            <v>Wpływy z prywatyzacji mienia Skarbu Państwa na państwowe fundusze celowe: Fundusz Reprywatyzacji, Fundusz Restrukturyzacji Przedsiębiorców, Fundusz Skarbu Państwa, Fundusz Nauki i Technologii Polskiej oraz na wyodrębniony rachunek ministra właściwego ds. pracy na finansowanie zadań na rzecz przeciwdziałania bezrobociu</v>
          </cell>
        </row>
        <row r="67">
          <cell r="A67">
            <v>107</v>
          </cell>
          <cell r="B67" t="str">
            <v>Przychody państwowych funduszy celowych z dopłat do stawek w grach losowych stanowiących monopol Państwa</v>
          </cell>
        </row>
        <row r="68">
          <cell r="A68">
            <v>108</v>
          </cell>
          <cell r="B68" t="str">
            <v>Różne, w tym określone ustawowo przychody państwowych funduszy celowych</v>
          </cell>
        </row>
        <row r="69">
          <cell r="A69">
            <v>109</v>
          </cell>
          <cell r="B69" t="str">
            <v>Wpływy z prywatyzacji mienia Skarbu Państwa na Fundusz Rezerwy Demograficznej</v>
          </cell>
        </row>
        <row r="70">
          <cell r="A70">
            <v>150</v>
          </cell>
          <cell r="B70" t="str">
            <v>Nierozliczone dochody otrzymane z placówek polskich za granicą</v>
          </cell>
        </row>
        <row r="71">
          <cell r="A71">
            <v>151</v>
          </cell>
          <cell r="B71" t="str">
            <v>Różnice kursowe</v>
          </cell>
        </row>
        <row r="72">
          <cell r="A72">
            <v>200</v>
          </cell>
          <cell r="B72" t="str">
            <v>Dotacje celowe w ramach programów finansowanych z udziałem środków europejskich lub płatności w ramach budżetu środków europejskich</v>
          </cell>
        </row>
        <row r="73">
          <cell r="A73">
            <v>201</v>
          </cell>
          <cell r="B73" t="str">
            <v>Dotacje celowe otrzymane z budżetu państwa na realizację zadań bieżących z zakresu administracji rządowej oraz innych zadań zleconych gminie (związkom gmin) ustawami</v>
          </cell>
        </row>
        <row r="74">
          <cell r="A74">
            <v>202</v>
          </cell>
          <cell r="B74" t="str">
            <v>Dotacje celowe otrzymane z budżetu państwa na zadania bieżące realizowane przez gminę na podstawie porozumień z organami administracji rządowej</v>
          </cell>
        </row>
        <row r="75">
          <cell r="A75">
            <v>203</v>
          </cell>
          <cell r="B75" t="str">
            <v>Dotacje celowe otrzymane z budżetu państwa na realizację własnych zadań bieżących gmin (związków gmin)</v>
          </cell>
        </row>
        <row r="76">
          <cell r="A76">
            <v>211</v>
          </cell>
          <cell r="B76" t="str">
            <v>Dotacje celowe otrzymane z budżetu państwa na zadania bieżące z zakresu administracji rządowej oraz inne zadania zlecone ustawami realizowane przez powiat</v>
          </cell>
        </row>
        <row r="77">
          <cell r="A77">
            <v>212</v>
          </cell>
          <cell r="B77" t="str">
            <v>Dotacje celowe otrzymane z budżetu państwa na zadania bieżące realizowane przez powiat na podstawie porozumień z organami administracji rządowej</v>
          </cell>
        </row>
        <row r="78">
          <cell r="A78">
            <v>213</v>
          </cell>
          <cell r="B78" t="str">
            <v>Dotacje celowe otrzymane z budżetu państwa na realizację bieżących zadań własnych powiatu</v>
          </cell>
        </row>
        <row r="79">
          <cell r="A79">
            <v>221</v>
          </cell>
          <cell r="B79" t="str">
            <v>Dotacje celowe otrzymane z budżetu państwa na zadania bieżące z zakresu administracji rządowej oraz inne zadania zlecone ustawami realizowane przez samorząd województwa</v>
          </cell>
        </row>
        <row r="80">
          <cell r="A80">
            <v>222</v>
          </cell>
          <cell r="B80" t="str">
            <v>Dotacje celowe otrzymane z budżetu państwa na zadania bieżące realizowane przez samorząd województwa na podstawie porozumień z organami administracji rządowej</v>
          </cell>
        </row>
        <row r="81">
          <cell r="A81">
            <v>223</v>
          </cell>
          <cell r="B81" t="str">
            <v>Dotacje celowe otrzymane z budżetu państwa na realizację bieżących zadań własnych samorządu województwa</v>
          </cell>
        </row>
        <row r="82">
          <cell r="A82">
            <v>224</v>
          </cell>
          <cell r="B82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83">
          <cell r="A83">
            <v>225</v>
          </cell>
          <cell r="B83" t="str">
            <v>Dotacje celowe otrzymane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84">
          <cell r="A84">
            <v>226</v>
          </cell>
          <cell r="B84" t="str">
            <v>(uchylony)</v>
          </cell>
        </row>
        <row r="85">
          <cell r="A85">
            <v>227</v>
          </cell>
          <cell r="B85" t="str">
            <v>Dotacja podmiotowa z budżetu otrzymana przez uczelnię publiczną lub prowadzącą studia doktoranckie jednostkę naukową na pozostałe zadania</v>
          </cell>
        </row>
        <row r="86">
          <cell r="A86">
            <v>228</v>
          </cell>
          <cell r="B86" t="str">
            <v>Dotacja otrzymana z budżetu przez instytucję gospodarki budżetowej na pierwsze wyposażenie w środki obrotowe</v>
          </cell>
        </row>
        <row r="87">
          <cell r="A87">
            <v>229</v>
          </cell>
          <cell r="B87" t="str">
            <v>Wpływy do budżetu nadwyżki środków finansowych agencji wykonawczej</v>
          </cell>
        </row>
        <row r="88">
          <cell r="A88">
            <v>231</v>
          </cell>
          <cell r="B88" t="str">
            <v>Dotacje celowe otrzymane z gminy na zadania bieżące realizowane na podstawie porozumień (umów) między jednostkami samorządu terytorialnego</v>
          </cell>
        </row>
        <row r="89">
          <cell r="A89">
            <v>232</v>
          </cell>
          <cell r="B89" t="str">
            <v>Dotacje celowe otrzymane z powiatu na zadania bieżące realizowane na podstawie porozumień (umów) między jednostkami samorządu terytorialnego</v>
          </cell>
        </row>
        <row r="90">
          <cell r="A90">
            <v>233</v>
          </cell>
          <cell r="B90" t="str">
            <v>Dotacje celowe otrzymane od samorządu województwa na zadania bieżące realizowane na podstawie porozumień (umów) między jednostkami samorządu terytorialnego</v>
          </cell>
        </row>
        <row r="91">
          <cell r="A91">
            <v>234</v>
          </cell>
          <cell r="B91" t="str">
            <v>Wpływy do budżetu części zysku państwowych osób prawnych</v>
          </cell>
        </row>
        <row r="92">
          <cell r="A92">
            <v>235</v>
          </cell>
          <cell r="B92" t="str">
            <v>Dochody budżetu państwa związane z realizacją zadań zlecanych jednostkom samorządu terytorialnego</v>
          </cell>
        </row>
        <row r="93">
          <cell r="A93">
            <v>236</v>
          </cell>
          <cell r="B93" t="str">
            <v>Dochody jednostek samorządu terytorialnego związane z realizacją zadań z zakresu administracji rządowej oraz innych zadań zleconych ustawami</v>
          </cell>
        </row>
        <row r="94">
          <cell r="A94">
            <v>237</v>
          </cell>
          <cell r="B94" t="str">
            <v>Wpływy do budżetu nadwyżki środków obrotowych samorządowego zakładu budżetowego</v>
          </cell>
        </row>
        <row r="95">
          <cell r="A95">
            <v>239</v>
          </cell>
          <cell r="B95" t="str">
            <v>Wpływy do budżetu zysku instytucji gospodarki budżetowej</v>
          </cell>
        </row>
        <row r="96">
          <cell r="A96">
            <v>240</v>
          </cell>
          <cell r="B96" t="str">
            <v>Wpływy do budżetu pozostałości środków finansowych gromadzonych na wydzielonym rachunku jednostki budżetowej</v>
          </cell>
        </row>
        <row r="97">
          <cell r="A97">
            <v>241</v>
          </cell>
          <cell r="B97" t="str">
            <v>Dotacja otrzymana z budżetu jednostki samorządu terytorialnego przez samorządowy zakład budżetowy na pierwsze wyposażenie w środki obrotowe</v>
          </cell>
        </row>
        <row r="98">
          <cell r="A98">
            <v>243</v>
          </cell>
          <cell r="B98" t="str">
            <v>Dotacja z budżetu otrzymana przez państwowy fundusz celowy</v>
          </cell>
        </row>
        <row r="99">
          <cell r="A99">
            <v>244</v>
          </cell>
          <cell r="B99" t="str">
            <v>Dotacje otrzymane z państwowych funduszy celowych na realizację zadań bieżących jednostek sektora finansów publicznych</v>
          </cell>
        </row>
        <row r="100">
          <cell r="A100">
            <v>246</v>
          </cell>
          <cell r="B100" t="str">
            <v>Środki otrzymane od pozostałych jednostek zaliczanych do sektora finansów publicznych na realizację zadań bieżących jednostek zaliczanych do sektora finansów publicznych</v>
          </cell>
        </row>
        <row r="101">
          <cell r="A101">
            <v>248</v>
          </cell>
          <cell r="B101" t="str">
            <v>Dotacja podmiotowa z budżetu otrzymana przez samorządową instytucję kultury</v>
          </cell>
        </row>
        <row r="102">
          <cell r="A102">
            <v>249</v>
          </cell>
          <cell r="B102" t="str">
            <v>Dotacja podmiotowa z budżetu otrzymana przez samodzielny publiczny zakład opieki zdrowotnej utworzony przez organ administracji rządowej lub uczelnię publiczną</v>
          </cell>
        </row>
        <row r="103">
          <cell r="A103">
            <v>250</v>
          </cell>
          <cell r="B103" t="str">
            <v>(uchylony)</v>
          </cell>
        </row>
        <row r="104">
          <cell r="A104">
            <v>251</v>
          </cell>
          <cell r="B104" t="str">
            <v>Dotacja podmiotowa z budżetu otrzymana przez samorządowy zakład budżetowy</v>
          </cell>
        </row>
        <row r="105">
          <cell r="A105">
            <v>252</v>
          </cell>
          <cell r="B105" t="str">
            <v>Dotacja podmiotowa z budżetu otrzymana przez uczelnię publiczną na zadania, o których mowa w art. 94 ust. 1 pkt 1 ustawy z dnia 27 lipca 2005 r. - Prawo o szkolnictwie wyższym</v>
          </cell>
        </row>
        <row r="106">
          <cell r="A106">
            <v>253</v>
          </cell>
          <cell r="B106" t="str">
            <v>W paragrafie tym ujmuje się dochody jednostek naukowych, z wyłączeniem jednostek niezaliczanych do sektora finansów publicznych</v>
          </cell>
        </row>
        <row r="107">
          <cell r="A107">
            <v>255</v>
          </cell>
          <cell r="B107" t="str">
            <v>Dotacja podmiotowa z budżetu otrzymana przez państwową instytucję kultury</v>
          </cell>
        </row>
        <row r="108">
          <cell r="A108">
            <v>256</v>
          </cell>
          <cell r="B108" t="str">
            <v>Dotacja podmiotowa z budżetu otrzymana przez samodzielny publiczny zakład opieki zdrowotnej utworzony przez jednostkę samorządu terytorialnego</v>
          </cell>
        </row>
        <row r="109">
          <cell r="A109">
            <v>257</v>
          </cell>
          <cell r="B109" t="str">
            <v>Dotacja podmiotowa z budżetu otrzymana przez pozostałe jednostki sektora finansów publicznych</v>
          </cell>
        </row>
        <row r="110">
          <cell r="A110">
            <v>259</v>
          </cell>
          <cell r="B110" t="str">
            <v>Dotacja podmiotowa z budżetu otrzymana przez publiczną jednostkę systemu oświaty prowadzoną przez osobę prawną inną niż jednostka samorządu terytorialnego lub przez osobę fizyczną</v>
          </cell>
        </row>
        <row r="111">
          <cell r="A111">
            <v>262</v>
          </cell>
          <cell r="B111" t="str">
            <v>Dotacja przedmiotowa z budżetu otrzymana przez pozostałe jednostki sektora finansów publicznych</v>
          </cell>
        </row>
        <row r="112">
          <cell r="A112">
            <v>264</v>
          </cell>
          <cell r="B112" t="str">
            <v>Dotacja celowa otrzymana z budżetu jednostki samorządu terytorialnego przez samorządowy zakład budżetowy na zadania bieżące</v>
          </cell>
        </row>
        <row r="113">
          <cell r="A113">
            <v>265</v>
          </cell>
          <cell r="B113" t="str">
            <v>Dotacja przedmiotowa z budżetu otrzymana przez samorządowy zakład budżetowy</v>
          </cell>
        </row>
        <row r="114">
          <cell r="A114">
            <v>268</v>
          </cell>
          <cell r="B114" t="str">
            <v>Rekompensaty utraconych dochodów w podatkach i opłatach lokalnych</v>
          </cell>
        </row>
        <row r="115">
          <cell r="A115">
            <v>269</v>
          </cell>
          <cell r="B115" t="str">
            <v>Środki z Funduszu Pracy otrzymane przez powiat z przeznaczeniem na finansowanie kosztów wynagrodzenia i składek na ubezpieczenia społeczne pracowników powiatowego urzędu pracy</v>
          </cell>
        </row>
        <row r="116">
          <cell r="A116">
            <v>270</v>
          </cell>
          <cell r="B116" t="str">
            <v>Środki na dofinansowanie własnych zadań bieżących gmin (związków gmin), powiatów (związków powiatów), samorządów województw, pozyskane z innych źródeł</v>
          </cell>
        </row>
        <row r="117">
          <cell r="A117">
            <v>271</v>
          </cell>
          <cell r="B117" t="str">
            <v>Dotacja celowa otrzymana z tytułu pomocy finansowej udzielanej między jednostkami samorządu terytorialnego na dofinansowanie własnych zadań bieżących</v>
          </cell>
        </row>
        <row r="118">
          <cell r="A118">
            <v>273</v>
          </cell>
          <cell r="B118" t="str">
            <v>Dotacje celowe otrzymane z budżetu przez użytkowników zabytków niebędących jednostkami budżetowymi na finansowanie i dofinansowanie prac remontowych i konserwatorskich przy tych zabytkach</v>
          </cell>
        </row>
        <row r="119">
          <cell r="A119">
            <v>275</v>
          </cell>
          <cell r="B119" t="str">
            <v>Środki na uzupełnienie dochodów gmin</v>
          </cell>
        </row>
        <row r="120">
          <cell r="A120">
            <v>276</v>
          </cell>
          <cell r="B120" t="str">
            <v>Środki na uzupełnienie dochodów powiatów</v>
          </cell>
        </row>
        <row r="121">
          <cell r="A121">
            <v>277</v>
          </cell>
          <cell r="B121" t="str">
            <v>Środki na uzupełnienie dochodów województw</v>
          </cell>
        </row>
        <row r="122">
          <cell r="A122">
            <v>279</v>
          </cell>
          <cell r="B122" t="str">
            <v>Środki na utrzymanie rzecznych przepraw promowych oraz na remonty, utrzymanie, ochronę i zarządzanie drogami krajowymi i wojewódzkimi w granicach miast na prawach powiatu</v>
          </cell>
        </row>
        <row r="123">
          <cell r="A123">
            <v>280</v>
          </cell>
          <cell r="B123" t="str">
            <v>Dotacja celowa otrzymana z budżetu przez pozostałe jednostki zaliczane do sektora finansów publicznych</v>
          </cell>
        </row>
        <row r="124">
          <cell r="A124">
            <v>284</v>
          </cell>
          <cell r="B124" t="str">
            <v>Dotacja celowa otrzymana z budżetu państwa na finansowanie lub dofinansowanie ustawowo określonych zadań bieżących realizowanych przez pozostałe jednostki sektora finansów publicznych</v>
          </cell>
        </row>
        <row r="125">
          <cell r="A125">
            <v>287</v>
          </cell>
          <cell r="B125" t="str">
            <v>Dotacja z budżetu państwa dla gmin uzdrowiskowych</v>
          </cell>
        </row>
        <row r="126">
          <cell r="A126">
            <v>288</v>
          </cell>
          <cell r="B126" t="str">
            <v>Dotacja celowa otrzymana przez jednostkę samorządu terytorialnego od innej jednostki samorządu terytorialnego będącej instytucją wdrażającą na zadania bieżące realizowane na podstawie porozumień (umów)</v>
          </cell>
        </row>
        <row r="127">
          <cell r="A127">
            <v>289</v>
          </cell>
          <cell r="B127" t="str">
            <v>Środki z Funduszu Promocji Kultury otrzymane przez Polski Instytut Sztuki Filmowej na realizację zadań bieżących</v>
          </cell>
        </row>
        <row r="128">
          <cell r="A128">
            <v>290</v>
          </cell>
          <cell r="B128" t="str">
            <v>Wpływy z wpłat gmin i powiatów na rzecz innych jednostek samorządu terytorialnego oraz związków gmin lub związków powiatów na dofinansowanie zadań bieżących</v>
          </cell>
        </row>
        <row r="129">
          <cell r="A129">
            <v>291</v>
          </cell>
          <cell r="B129" t="str">
            <v>Wpływy ze zwrotów dotacji oraz płatności, w tym wykorzystanych niezgodnie z przeznaczeniem lub wykorzystanych z naruszeniem procedur, pobranych nienależnie lub w nadmiernej wysokości</v>
          </cell>
        </row>
        <row r="130">
          <cell r="A130">
            <v>292</v>
          </cell>
          <cell r="B130" t="str">
            <v>Subwencje ogólne z budżetu państwa</v>
          </cell>
        </row>
        <row r="131">
          <cell r="A131">
            <v>293</v>
          </cell>
          <cell r="B131" t="str">
            <v>Wpływy z wpłat jednostek samorządu terytorialnego do budżetu państwa</v>
          </cell>
        </row>
        <row r="132">
          <cell r="A132">
            <v>294</v>
          </cell>
          <cell r="B132" t="str">
            <v>Zwrot do budżetu państwa nienależnie pobranej subwencji ogólnej za lata poprzednie</v>
          </cell>
        </row>
        <row r="133">
          <cell r="A133">
            <v>296</v>
          </cell>
          <cell r="B133" t="str">
            <v>Przelewy redystrybucyjne</v>
          </cell>
        </row>
        <row r="134">
          <cell r="A134">
            <v>297</v>
          </cell>
          <cell r="B134" t="str">
            <v>Różne przelewy</v>
          </cell>
        </row>
        <row r="135">
          <cell r="A135">
            <v>298</v>
          </cell>
          <cell r="B135" t="str">
            <v>Wpływy do wyjaśnienia</v>
          </cell>
        </row>
        <row r="136">
          <cell r="A136">
            <v>299</v>
          </cell>
          <cell r="B136" t="str">
            <v>Wpłata środków finansowych z niewykorzystanych w terminie wydatków, które nie wygasają z upływem roku budżetowego</v>
          </cell>
        </row>
        <row r="137">
          <cell r="A137">
            <v>300</v>
          </cell>
          <cell r="B137" t="str">
            <v>Wpłaty od jednostek na państwowy fundusz celowy</v>
          </cell>
        </row>
        <row r="138">
          <cell r="A138">
            <v>301</v>
          </cell>
          <cell r="B138" t="str">
            <v>Wpływy z tytułu wpłat dokonywanych przez fundusze celowe do budżetu państwa</v>
          </cell>
        </row>
        <row r="139">
          <cell r="A139">
            <v>617</v>
          </cell>
          <cell r="B139" t="str">
            <v>Wpłaty od jednostek na państwowy fundusz celowy na finansowanie lub dofinansowanie zadań inwestycyjnych</v>
          </cell>
        </row>
        <row r="140">
          <cell r="A140">
            <v>618</v>
          </cell>
          <cell r="B140" t="str">
            <v>Środki na inwestycje na drogach publicznych powiatowych i wojewódzkich oraz na drogach powiatowych, wojewódzkich i krajowych w granicach miast na prawach powiatu</v>
          </cell>
        </row>
        <row r="141">
          <cell r="A141">
            <v>620</v>
          </cell>
          <cell r="B141" t="str">
            <v>Dotacje celowe w ramach programów finansowanych z udziałem środków europejskich lub płatności w ramach budżetu środków europejskich</v>
          </cell>
        </row>
        <row r="142">
          <cell r="A142">
            <v>621</v>
          </cell>
          <cell r="B142" t="str">
            <v>Dotacje celowe otrzymane z budżetu na finansowanie lub dofinansowanie kosztów realizacji inwestycji i zakupów inwestycyjnych samorządowych zakładów budżetowych</v>
          </cell>
        </row>
        <row r="143">
          <cell r="A143">
            <v>622</v>
          </cell>
          <cell r="B143" t="str">
            <v>Dotacje celowe otrzymane z budżetu na finansowanie i dofinansowanie kosztów realizacji inwestycji i zakupów inwestycyjnych innych jednostek sektora finansów publicznych</v>
          </cell>
        </row>
        <row r="144">
          <cell r="A144">
            <v>626</v>
          </cell>
          <cell r="B144" t="str">
            <v>Dotacje otrzymane z państwowych funduszy celowych na finansowanie lub dofinansowanie kosztów realizacji inwestycji i zakupów inwestycyjnych jednostek sektora finansów publicznych</v>
          </cell>
        </row>
        <row r="145">
          <cell r="A145">
            <v>628</v>
          </cell>
          <cell r="B145" t="str">
            <v>Środki otrzymane od pozostałych jednostek zaliczanych do sektora finansów publicznych na finansowanie lub dofinansowanie kosztów realizacji inwestycji i zakupów inwestycyjnych jednostek zaliczanych do sektora finansów publicznych</v>
          </cell>
        </row>
        <row r="146">
          <cell r="A146">
            <v>629</v>
          </cell>
          <cell r="B146" t="str">
            <v>Środki na dofinansowanie własnych inwestycji gmin (związków gmin), powiatów (związków powiatów), samorządów województw, pozyskane z innych źródeł</v>
          </cell>
        </row>
        <row r="147">
          <cell r="A147">
            <v>630</v>
          </cell>
          <cell r="B147" t="str">
            <v>Dotacja celowa otrzymana z tytułu pomocy finansowej udzielanej między jednostkami samorządu terytorialnego na dofinansowanie własnych zadań inwestycyjnych i zakupów inwestycyjnych</v>
          </cell>
        </row>
        <row r="148">
          <cell r="A148">
            <v>631</v>
          </cell>
          <cell r="B148" t="str">
            <v>Dotacje celowe otrzymane z budżetu państwa na inwestycje i zakupy inwestycyjne z zakresu administracji rządowej oraz innych zadań zleconych gminom ustawami</v>
          </cell>
        </row>
        <row r="149">
          <cell r="A149">
            <v>632</v>
          </cell>
          <cell r="B149" t="str">
            <v>Dotacje celowe otrzymane z budżetu państwa na inwestycje i zakupy inwestycyjne realizowane przez gminę na podstawie porozumień z organami administracji rządowej</v>
          </cell>
        </row>
        <row r="150">
          <cell r="A150">
            <v>633</v>
          </cell>
          <cell r="B150" t="str">
            <v>Dotacje celowe otrzymane z budżetu państwa na realizację inwestycji i zakupów inwestycyjnych własnych gmin (związków gmin)</v>
          </cell>
        </row>
        <row r="151">
          <cell r="A151">
            <v>641</v>
          </cell>
          <cell r="B151" t="str">
            <v>Dotacje celowe otrzymane z budżetu państwa na inwestycje i zakupy inwestycyjne z zakresu administracji rządowej oraz inne zadania zlecone ustawami realizowane przez powiat</v>
          </cell>
        </row>
        <row r="152">
          <cell r="A152">
            <v>642</v>
          </cell>
          <cell r="B152" t="str">
            <v>Dotacje celowe otrzymane z budżetu państwa na inwestycje i zakupy inwestycyjne realizowane przez powiat na podstawie porozumień z organami administracji rządowej</v>
          </cell>
        </row>
        <row r="153">
          <cell r="A153">
            <v>643</v>
          </cell>
          <cell r="B153" t="str">
            <v>Dotacje celowe otrzymane z budżetu państwa na realizację inwestycji i zakupów inwestycyjnych własnych powiatu</v>
          </cell>
        </row>
        <row r="154">
          <cell r="A154">
            <v>651</v>
          </cell>
          <cell r="B154" t="str">
            <v>Dotacje celowe otrzymane z budżetu państwa na inwestycje i zakupy inwestycyjne z zakresu administracji rządowej oraz inne zadania zlecone ustawami realizowane przez samorząd województwa</v>
          </cell>
        </row>
        <row r="155">
          <cell r="A155">
            <v>652</v>
          </cell>
          <cell r="B155" t="str">
            <v>Dotacje celowe otrzymane z budżetu państwa na inwestycje i zakupy inwestycyjne realizowane przez samorząd województwa na podstawie porozumień z organami administracji rządowej</v>
          </cell>
        </row>
        <row r="156">
          <cell r="A156">
            <v>653</v>
          </cell>
          <cell r="B156" t="str">
            <v>Dotacje celowe otrzymane z budżetu państwa na realizację inwestycji i zakupów inwestycyjnych własnych samorządu województwa</v>
          </cell>
        </row>
        <row r="157">
          <cell r="A157">
            <v>654</v>
          </cell>
          <cell r="B157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158">
          <cell r="A158">
            <v>655</v>
          </cell>
          <cell r="B158" t="str">
            <v>Dotacje celowe otrzymane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159">
          <cell r="A159">
            <v>656</v>
          </cell>
          <cell r="B159" t="str">
            <v>Dotacje celowe otrzymane z budżetu na finansowanie lub dofinansowanie zadań inwestycyjnych obiektów zabytkowych, wykonywanych przez jednostki zaliczane do sektora finansów publicznych</v>
          </cell>
        </row>
        <row r="160">
          <cell r="A160">
            <v>657</v>
          </cell>
          <cell r="B160" t="str">
            <v>Dotacje celowe otrzymane z budżetu na finansowanie lub dofinansowanie zadań inwestycyjnych obiektów zabytkowych, wykonywanych przez jednostki niezaliczane do sektora finansów publicznych</v>
          </cell>
        </row>
        <row r="161">
          <cell r="A161">
            <v>661</v>
          </cell>
          <cell r="B161" t="str">
            <v>Dotacje celowe otrzymane z gminy na inwestycje i zakupy inwestycyjne realizowane na podstawie porozumień (umów) między jednostkami samorządu terytorialnego</v>
          </cell>
        </row>
        <row r="162">
          <cell r="A162">
            <v>662</v>
          </cell>
          <cell r="B162" t="str">
            <v>Dotacje celowe otrzymane z powiatu na inwestycje i zakupy inwestycyjne realizowane na podstawie porozumień (umów) między jednostkami samorządu terytorialnego</v>
          </cell>
        </row>
        <row r="163">
          <cell r="A163">
            <v>663</v>
          </cell>
          <cell r="B163" t="str">
            <v>Dotacje celowe otrzymane z samorządu województwa na inwestycje i zakupy inwestycyjne realizowane na podstawie porozumień (umów) między jednostkami samorządu terytorialnego</v>
          </cell>
        </row>
        <row r="164">
          <cell r="A164">
            <v>664</v>
          </cell>
          <cell r="B164" t="str">
            <v>Dotacja celowa otrzymana przez jednostkę samorządu terytorialnego od innej jednostki samorządu terytorialnego będącej instytucją wdrażającą na inwestycje i zakupy inwestycyjne realizowane na podstawie porozumień (umów)</v>
          </cell>
        </row>
        <row r="165">
          <cell r="A165">
            <v>665</v>
          </cell>
          <cell r="B165" t="str">
            <v>Wpływy z wpłat gmin i powiatów na rzecz jednostek samorządu terytorialnego oraz związków gmin lub związków powiatów na dofinansowanie zadań inwestycyjnych i zakupów inwestycyjnych</v>
          </cell>
        </row>
        <row r="166">
          <cell r="A166">
            <v>666</v>
          </cell>
          <cell r="B166" t="str">
            <v>Wpływy ze zwrotów dotacji oraz płatności, w tym wykorzystanych niezgodnie z przeznaczeniem lub wykorzystanych z naruszeniem procedur, pobranych nienależnie lub w nadmiernej wysokości, dotyczące dochodów majątkowych</v>
          </cell>
        </row>
        <row r="167">
          <cell r="A167">
            <v>667</v>
          </cell>
          <cell r="B167" t="str">
            <v>Środki z Funduszu Promocji Kultury otrzymane przez Polski Instytut Sztuki Filmowej na realizację zadań inwestycyjnych</v>
          </cell>
        </row>
        <row r="168">
          <cell r="A168">
            <v>668</v>
          </cell>
          <cell r="B168" t="str">
            <v>Wpłata środków finansowych z niewykorzystanych w terminie wydatków, które nie wygasają z upływem roku budżetowego</v>
          </cell>
        </row>
        <row r="169">
          <cell r="A169">
            <v>802</v>
          </cell>
          <cell r="B169" t="str">
            <v>Wpływy z tytułu poręczeń i gwarancji, w tym należności uboczne</v>
          </cell>
        </row>
        <row r="170">
          <cell r="A170">
            <v>806</v>
          </cell>
          <cell r="B170" t="str">
            <v>Odsetki i opłaty od udzielonych pożyczek i kredytów zagranicznych oraz od rachunków specjalnych</v>
          </cell>
        </row>
        <row r="171">
          <cell r="A171">
            <v>807</v>
          </cell>
          <cell r="B171" t="str">
            <v>Wpłaty odsetek od podmiotów krajowych z tytułu udostępnionych kredytów zagranicznych oraz należności ubocznych z tytułu zaliczek udzielonych w latach ubiegłych</v>
          </cell>
        </row>
        <row r="172">
          <cell r="A172">
            <v>808</v>
          </cell>
          <cell r="B172" t="str">
            <v>Dochody z tytułu skarbowych papierów wartościowych, kredytów i pożyczek oraz innych instrumentów finansowych na rynku krajowym</v>
          </cell>
        </row>
        <row r="173">
          <cell r="A173">
            <v>809</v>
          </cell>
          <cell r="B173" t="str">
            <v>Dochody z tytułu skarbowych papierów wartościowych wyemitowanych za granicą</v>
          </cell>
        </row>
        <row r="174">
          <cell r="A174">
            <v>812</v>
          </cell>
          <cell r="B174" t="str">
            <v>Odsetki od pożyczek udzielonych przez jednostkę samorządu terytorialnego</v>
          </cell>
        </row>
        <row r="175">
          <cell r="A175">
            <v>849</v>
          </cell>
          <cell r="B175" t="str">
            <v>Dochody z tytułu otrzymanych z Unii Europejskiej kwot specjalnych ryczałtowych na poprawę płynności budżetowej</v>
          </cell>
        </row>
        <row r="176">
          <cell r="A176">
            <v>850</v>
          </cell>
          <cell r="B176" t="str">
            <v>Wpływy z opłat cukrowych</v>
          </cell>
        </row>
        <row r="177">
          <cell r="A177">
            <v>851</v>
          </cell>
          <cell r="B177" t="str">
            <v>Wpływy z różnych rozliczeń</v>
          </cell>
        </row>
        <row r="178">
          <cell r="A178">
            <v>852</v>
          </cell>
          <cell r="B178" t="str">
            <v>Wpłaty do budżetu państwa z Unii Europejskiej na dostosowanie granicy do traktatu z Schengen</v>
          </cell>
        </row>
        <row r="179">
          <cell r="A179">
            <v>853</v>
          </cell>
          <cell r="B179" t="str">
            <v>Środki pochodzące z budżetu Unii Europejskiej przeznaczone na finansowanie programów i projektów</v>
          </cell>
        </row>
        <row r="180">
          <cell r="A180">
            <v>854</v>
          </cell>
          <cell r="B180" t="str">
            <v>Środki pochodzące z Norweskiego Mechanizmu Finansowego, Mechanizmu Finansowego Europejskiego Obszaru Gospodarczego oraz Szwajcarsko-Polskiego Programu Współpracy</v>
          </cell>
        </row>
        <row r="181">
          <cell r="A181">
            <v>855</v>
          </cell>
          <cell r="B181" t="str">
            <v>Wpłaty dotyczące Wspólnej Polityki Rolnej i Rybackiej</v>
          </cell>
        </row>
      </sheetData>
      <sheetData sheetId="4" refreshError="1">
        <row r="1">
          <cell r="A1">
            <v>200</v>
          </cell>
          <cell r="B1" t="str">
            <v>Dotacje celowe w ramach programów finansowanych z udziałem środków europejskich lub płatności w ramach budżetu środków europejskich</v>
          </cell>
        </row>
        <row r="2">
          <cell r="A2">
            <v>201</v>
          </cell>
          <cell r="B2" t="str">
            <v>Dotacje celowe przekazane z budżetu państwa na realizację zadań bieżących z zakresu administracji rządowej oraz innych zadań zleconych gminom (związkom gmin) ustawami</v>
          </cell>
        </row>
        <row r="3">
          <cell r="A3">
            <v>202</v>
          </cell>
          <cell r="B3" t="str">
            <v>Dotacje celowe przekazane z budżetu państwa na zadania bieżące realizowane przez gminę na podstawie porozumień z organami administracji rządowej</v>
          </cell>
        </row>
        <row r="4">
          <cell r="A4">
            <v>203</v>
          </cell>
          <cell r="B4" t="str">
            <v>Dotacje celowe przekazane z budżetu państwa na realizację własnych zadań bieżących gmin (związków gmin)</v>
          </cell>
        </row>
        <row r="5">
          <cell r="A5">
            <v>211</v>
          </cell>
          <cell r="B5" t="str">
            <v>Dotacje celowe przekazane z budżetu państwa na zadania bieżące z zakresu administracji rządowej oraz inne zadania zlecone ustawami realizowane przez powiat</v>
          </cell>
        </row>
        <row r="6">
          <cell r="A6">
            <v>212</v>
          </cell>
          <cell r="B6" t="str">
            <v>Dotacje celowe przekazane z budżetu państwa na zadania bieżące realizowane przez powiat na podstawie porozumień z organami administracji rządowej</v>
          </cell>
        </row>
        <row r="7">
          <cell r="A7">
            <v>213</v>
          </cell>
          <cell r="B7" t="str">
            <v>Dotacje celowe przekazane z budżetu państwa na realizację bieżących zadań własnych powiatu</v>
          </cell>
        </row>
        <row r="8">
          <cell r="A8">
            <v>221</v>
          </cell>
          <cell r="B8" t="str">
            <v>Dotacje celowe przekazane z budżetu państwa na zadania bieżące z zakresu administracji rządowej oraz inne zadania zlecone ustawami realizowane przez samorząd województwa</v>
          </cell>
        </row>
        <row r="9">
          <cell r="A9">
            <v>222</v>
          </cell>
          <cell r="B9" t="str">
            <v>Dotacje celowe przekazane z budżetu państwa na zadania bieżące realizowane przez samorząd województwa na podstawie porozumień z organami administracji rządowej</v>
          </cell>
        </row>
        <row r="10">
          <cell r="A10">
            <v>223</v>
          </cell>
          <cell r="B10" t="str">
            <v>Dotacje celowe przekazane z budżetu państwa na realizację bieżących zadań własnych samorządu województwa</v>
          </cell>
        </row>
        <row r="11">
          <cell r="A11">
            <v>224</v>
          </cell>
          <cell r="B11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samorządowe instytucje kultury</v>
          </cell>
        </row>
        <row r="12">
          <cell r="A12">
            <v>225</v>
          </cell>
          <cell r="B12" t="str">
            <v>Dotacje celowe przekazane z budżetu państwa dla państwowej instytucji kultury na dofinansowanie zadań bieżących objętych mecenatem państwa, wykonywanych w ramach programów ministra właściwego do spraw kultury i ochrony dziedzictwa narodowego przez jednostki niezaliczane do sektora finansów publicznych</v>
          </cell>
        </row>
        <row r="13">
          <cell r="A13">
            <v>226</v>
          </cell>
          <cell r="B13" t="str">
            <v>Dotacja podmiotowa z budżetu dla uczelni niepublicznej lub prowadzącej studia doktoranckie jednostki naukowej na pozostałe zadania</v>
          </cell>
        </row>
        <row r="14">
          <cell r="A14">
            <v>227</v>
          </cell>
          <cell r="B14" t="str">
            <v>Dotacja podmiotowa z budżetu dla uczelni publicznej lub prowadzącej studia doktoranckie jednostki naukowej na pozostałe zadania</v>
          </cell>
        </row>
        <row r="15">
          <cell r="A15">
            <v>228</v>
          </cell>
          <cell r="B15" t="str">
            <v>Dotacja z budżetu dla instytucji gospodarki budżetowej na pierwsze wyposażenie w środki obrotowe</v>
          </cell>
        </row>
        <row r="16">
          <cell r="A16">
            <v>229</v>
          </cell>
          <cell r="B16" t="str">
            <v>Wpłata do budżetu nadwyżki środków finansowych przez agencję wykonawczą</v>
          </cell>
        </row>
        <row r="17">
          <cell r="A17">
            <v>231</v>
          </cell>
          <cell r="B17" t="str">
            <v>Dotacje celowe przekazane gminie na zadania bieżące realizowane na podstawie porozumień (umów) między jednostkami samorządu terytorialnego</v>
          </cell>
        </row>
        <row r="18">
          <cell r="A18">
            <v>232</v>
          </cell>
          <cell r="B18" t="str">
            <v>Dotacje celowe przekazane dla powiatu na zadania bieżące realizowane na podstawie porozumień (umów) między jednostkami samorządu terytorialnego</v>
          </cell>
        </row>
        <row r="19">
          <cell r="A19">
            <v>233</v>
          </cell>
          <cell r="B19" t="str">
            <v>Dotacje celowe przekazane do samorządu województwa na zadania bieżące realizowane na podstawie porozumień (umów) między jednostkami samorządu terytorialnego</v>
          </cell>
        </row>
        <row r="20">
          <cell r="A20">
            <v>236</v>
          </cell>
          <cell r="B20" t="str">
            <v>Dotacje celowe z budżetu jednostki samorządu terytorialnego, udzielone w trybie art. 221 ustawy, na finansowanie lub dofinansowanie zadań zleconych do realizacji organizacjom prowadzącym działalność pożytku publicznego</v>
          </cell>
        </row>
        <row r="21">
          <cell r="A21">
            <v>237</v>
          </cell>
          <cell r="B21" t="str">
            <v>Wpłata do budżetu nadwyżki środków obrotowych przez samorządowy zakład budżetowy</v>
          </cell>
        </row>
        <row r="22">
          <cell r="A22">
            <v>239</v>
          </cell>
          <cell r="B22" t="str">
            <v>Wpłata do budżetu zysku przez instytucję gospodarki budżetowej</v>
          </cell>
        </row>
        <row r="23">
          <cell r="A23">
            <v>240</v>
          </cell>
          <cell r="B23" t="str">
            <v>Wpłata do budżetu pozostałości środków finansowych gromadzonych na wydzielonym rachunku jednostki budżetowej</v>
          </cell>
        </row>
        <row r="24">
          <cell r="A24">
            <v>241</v>
          </cell>
          <cell r="B24" t="str">
            <v>Dotacja z budżetu jednostki samorządu terytorialnego dla samorządowego zakładu budżetowego na pierwsze wyposażenie w środki obrotowe</v>
          </cell>
        </row>
        <row r="25">
          <cell r="A25">
            <v>243</v>
          </cell>
          <cell r="B25" t="str">
            <v>Dotacja z budżetu dla państwowego funduszu celowego</v>
          </cell>
        </row>
        <row r="26">
          <cell r="A26">
            <v>244</v>
          </cell>
          <cell r="B26" t="str">
            <v>Dotacje przekazane z państwowych funduszy celowych na realizację zadań bieżących dla jednostek sektora finansów publicznych</v>
          </cell>
        </row>
        <row r="27">
          <cell r="A27">
            <v>245</v>
          </cell>
          <cell r="B27" t="str">
            <v>Dotacje przekazane z państwowych funduszy celowych na realizację zadań bieżących dla jednostek niezaliczanych do sektora finansów publicznych</v>
          </cell>
        </row>
        <row r="28">
          <cell r="A28">
            <v>246</v>
          </cell>
          <cell r="B28" t="str">
            <v>Środki przekazane przez pozostałe jednostki zaliczane do sektora finansów publicznych na realizację zadań bieżących dla jednostek zaliczanych do sektora finansów publicznych</v>
          </cell>
        </row>
        <row r="29">
          <cell r="A29">
            <v>247</v>
          </cell>
          <cell r="B29" t="str">
            <v>Środki przekazane przez pozostałe jednostki zaliczane do sektora finansów publicznych na realizację zadań bieżących dla jednostek niezaliczanych do sektora finansów publicznych</v>
          </cell>
        </row>
        <row r="30">
          <cell r="A30">
            <v>248</v>
          </cell>
          <cell r="B30" t="str">
            <v>Dotacja podmiotowa z budżetu dla samorządowej instytucji kultury</v>
          </cell>
        </row>
        <row r="31">
          <cell r="A31">
            <v>249</v>
          </cell>
          <cell r="B31" t="str">
            <v>Dotacja podmiotowa z budżetu dla samodzielnego publicznego zakładu opieki zdrowotnej utworzonego przez organ administracji rządowej lub państwową uczelnię</v>
          </cell>
        </row>
        <row r="32">
          <cell r="A32">
            <v>250</v>
          </cell>
          <cell r="B32" t="str">
            <v>Dotacja podmiotowa z budżetu dla uczelni niepublicznej na zadania, o których mowa w art. 94 ust. 1 pkt 1 ustawy z dnia 27 lipca 2005 r. - Prawo o szkolnictwie wyższym</v>
          </cell>
        </row>
        <row r="33">
          <cell r="A33">
            <v>251</v>
          </cell>
          <cell r="B33" t="str">
            <v>Dotacja podmiotowa z budżetu dla samorządowego zakładu budżetowego</v>
          </cell>
        </row>
        <row r="34">
          <cell r="A34">
            <v>252</v>
          </cell>
          <cell r="B34" t="str">
            <v>Dotacja podmiotowa z budżetu dla uczelni publicznej na zadania, o których mowa w art. 94 ust. 1 pkt 1 ustawy z dnia 27 lipca 2005 r. - Prawo o szkolnictwie wyższym</v>
          </cell>
        </row>
        <row r="35">
          <cell r="A35">
            <v>253</v>
          </cell>
          <cell r="B35" t="str">
            <v>Dotacja podmiotowa z budżetu dla jednostek naukowych</v>
          </cell>
        </row>
        <row r="36">
          <cell r="A36">
            <v>254</v>
          </cell>
          <cell r="B36" t="str">
            <v>Dotacja podmiotowa z budżetu dla niepublicznej jednostki systemu oświaty</v>
          </cell>
        </row>
        <row r="37">
          <cell r="A37">
            <v>255</v>
          </cell>
          <cell r="B37" t="str">
            <v>Dotacja podmiotowa z budżetu dla państwowej instytucji kultury</v>
          </cell>
        </row>
        <row r="38">
          <cell r="A38">
            <v>256</v>
          </cell>
          <cell r="B38" t="str">
            <v>Dotacja podmiotowa z budżetu dla samodzielnego publicznego zakładu opieki zdrowotnej utworzonego przez jednostkę samorządu terytorialnego</v>
          </cell>
        </row>
        <row r="39">
          <cell r="A39">
            <v>257</v>
          </cell>
          <cell r="B39" t="str">
            <v>Dotacja podmiotowa z budżetu dla pozostałych jednostek sektora finansów publicznych</v>
          </cell>
        </row>
        <row r="40">
          <cell r="A40">
            <v>258</v>
          </cell>
          <cell r="B40" t="str">
            <v>Dotacja podmiotowa z budżetu dla jednostek niezaliczanych do sektora finansów publicznych</v>
          </cell>
        </row>
        <row r="41">
          <cell r="A41">
            <v>259</v>
          </cell>
          <cell r="B41" t="str">
            <v>Dotacja podmiotowa z budżetu dla publicznej jednostki systemu oświaty prowadzonej przez osobę prawną inną niż jednostka samorządu terytorialnego lub przez osobę fizyczną</v>
          </cell>
        </row>
        <row r="42">
          <cell r="A42">
            <v>261</v>
          </cell>
          <cell r="B42" t="str">
            <v>Środki przekazane przez Narodowy Fundusz Ochrony Środowiska i Gospodarki Wodnej na finansowanie funkcjonowania systemu handlu uprawnieniami do emisji</v>
          </cell>
        </row>
        <row r="43">
          <cell r="A43">
            <v>262</v>
          </cell>
          <cell r="B43" t="str">
            <v>Dotacja przedmiotowa z budżetu dla pozostałych jednostek sektora finansów publicznych</v>
          </cell>
        </row>
        <row r="44">
          <cell r="A44">
            <v>263</v>
          </cell>
          <cell r="B44" t="str">
            <v>Dotacja przedmiotowa z budżetu dla jednostek niezaliczanych do sektora finansów publicznych</v>
          </cell>
        </row>
        <row r="45">
          <cell r="A45">
            <v>264</v>
          </cell>
          <cell r="B45" t="str">
            <v>Dotacja celowa przekazana z budżetu jednostki samorządu terytorialnego dla samorządowego zakładu budżetowego na zadania bieżące</v>
          </cell>
        </row>
        <row r="46">
          <cell r="A46">
            <v>265</v>
          </cell>
          <cell r="B46" t="str">
            <v>Dotacja przedmiotowa z budżetu dla samorządowego zakładu budżetowego</v>
          </cell>
        </row>
        <row r="47">
          <cell r="A47">
            <v>268</v>
          </cell>
          <cell r="B47" t="str">
            <v>Rekompensaty utraconych dochodów w podatkach i opłatach lokalnych</v>
          </cell>
        </row>
        <row r="48">
          <cell r="A48">
            <v>269</v>
          </cell>
          <cell r="B48" t="str">
            <v>Środki Funduszu Pracy przekazane powiatom z przeznaczeniem na finansowanie kosztów wynagrodzenia i składek na ubezpieczenia społeczne pracowników powiatowego urzędu pracy</v>
          </cell>
        </row>
        <row r="49">
          <cell r="A49">
            <v>270</v>
          </cell>
          <cell r="B49" t="str">
            <v>Subwencje dla partii politycznych</v>
          </cell>
        </row>
        <row r="50">
          <cell r="A50">
            <v>271</v>
          </cell>
          <cell r="B50" t="str">
            <v>Dotacja celowa na pomoc finansową udzielaną między jednostkami samorządu terytorialnego na dofinansowanie własnych zadań bieżących</v>
          </cell>
        </row>
        <row r="51">
          <cell r="A51">
            <v>272</v>
          </cell>
          <cell r="B51" t="str">
            <v>Dotacje celowe z budżetu na finansowanie lub dofinansowanie prac remontowych i konserwatorskich obiektów zabytkowych przekazane jednostkom niezaliczanym do sektora finansów publicznych</v>
          </cell>
        </row>
        <row r="52">
          <cell r="A52">
            <v>273</v>
          </cell>
          <cell r="B52" t="str">
            <v>Dotacje celowe z budżetu na finansowanie lub dofinansowanie prac remontowych i konserwatorskich obiektów zabytkowych, przekazane jednostkom zaliczanym do sektora finansów publicznych</v>
          </cell>
        </row>
        <row r="53">
          <cell r="A53">
            <v>274</v>
          </cell>
          <cell r="B53" t="str">
            <v>Pomoc zagraniczna</v>
          </cell>
        </row>
        <row r="54">
          <cell r="A54">
            <v>275</v>
          </cell>
          <cell r="B54" t="str">
            <v>Środki na uzupełnienie dochodów gmin</v>
          </cell>
        </row>
        <row r="55">
          <cell r="A55">
            <v>276</v>
          </cell>
          <cell r="B55" t="str">
            <v>Środki na uzupełnienie dochodów powiatów</v>
          </cell>
        </row>
        <row r="56">
          <cell r="A56">
            <v>277</v>
          </cell>
          <cell r="B56" t="str">
            <v>Środki na uzupełnienie dochodów województw</v>
          </cell>
        </row>
        <row r="57">
          <cell r="A57">
            <v>279</v>
          </cell>
          <cell r="B57" t="str">
            <v>Środki na utrzymanie rzecznych przepraw promowych oraz na remonty, utrzymanie, ochronę i zarządzanie drogami krajowymi i wojewódzkimi w granicach miast na prawach powiatu</v>
          </cell>
        </row>
        <row r="58">
          <cell r="A58">
            <v>280</v>
          </cell>
          <cell r="B58" t="str">
            <v>Dotacja celowa z budżetu dla pozostałych jednostek zaliczanych do sektora finansów publicznych</v>
          </cell>
        </row>
        <row r="59">
          <cell r="A59">
            <v>281</v>
          </cell>
          <cell r="B59" t="str">
            <v>Dotacja celowa z budżetu na finansowanie lub dofinansowanie zadań zleconych do realizacji fundacjom</v>
          </cell>
        </row>
        <row r="60">
          <cell r="A60">
            <v>282</v>
          </cell>
          <cell r="B60" t="str">
            <v>Dotacja celowa z budżetu na finansowanie lub dofinansowanie zadań zleconych do realizacji stowarzyszeniom</v>
          </cell>
        </row>
        <row r="61">
          <cell r="A61">
            <v>283</v>
          </cell>
          <cell r="B61" t="str">
            <v>Dotacja celowa z budżetu na finansowanie lub dofinansowanie zadań zleconych do realizacji pozostałym jednostkom niezaliczanym do sektora finansów publicznych</v>
          </cell>
        </row>
        <row r="62">
          <cell r="A62">
            <v>284</v>
          </cell>
          <cell r="B62" t="str">
            <v>Dotacja celowa z budżetu państwa na finansowanie lub dofinansowanie ustawowo określonych zadań bieżących realizowanych przez pozostałe jednostki sektora finansów publicznych</v>
          </cell>
        </row>
        <row r="63">
          <cell r="A63">
            <v>285</v>
          </cell>
          <cell r="B63" t="str">
            <v>Wpłaty gmin na rzecz izb rolniczych w wysokości 2 % uzyskanych wpływów z podatku rolnego</v>
          </cell>
        </row>
        <row r="64">
          <cell r="A64">
            <v>286</v>
          </cell>
          <cell r="B64" t="str">
            <v>Dotacja z budżetu państwa stanowiąca zwrot kosztów obsługi świadczeń zleconych do wypłaty Zakładowi Ubezpieczeń Społecznych i Kasie Rolniczego Ubezpieczenia Społecznego oraz dotacja dla Funduszu Kościelnego</v>
          </cell>
        </row>
        <row r="65">
          <cell r="A65">
            <v>287</v>
          </cell>
          <cell r="B65" t="str">
            <v>Dotacja z budżetu państwa dla gmin uzdrowiskowych</v>
          </cell>
        </row>
        <row r="66">
          <cell r="A66">
            <v>288</v>
          </cell>
          <cell r="B66" t="str">
            <v>Dotacja celowa przekazana jednostce samorządu terytorialnego przez inną jednostkę samorządu terytorialnego będącą instytucją wdrażającą na zadania bieżące realizowane na podstawie porozumień (umów)</v>
          </cell>
        </row>
        <row r="67">
          <cell r="A67">
            <v>289</v>
          </cell>
          <cell r="B67" t="str">
            <v>Środki Funduszu Promocji Kultury przekazane Polskiemu Instytutowi Sztuki Filmowej na realizację zadań bieżących</v>
          </cell>
        </row>
        <row r="68">
          <cell r="A68">
            <v>290</v>
          </cell>
          <cell r="B68" t="str">
            <v>Wpłaty gmin i powiatów na rzecz innych jednostek samorządu terytorialnego oraz związków gmin lub związków powiatów na dofinansowanie zadań bieżących</v>
          </cell>
        </row>
        <row r="69">
          <cell r="A69">
            <v>291</v>
          </cell>
          <cell r="B69" t="str">
            <v>Zwrot dotacji oraz płatności, w tym wykorzystanych niezgodnie z przeznaczeniem lub wykorzystanych z naruszeniem procedur, pobranych nienależnie lub w nadmiernej wysokości</v>
          </cell>
        </row>
        <row r="70">
          <cell r="A70">
            <v>292</v>
          </cell>
          <cell r="B70" t="str">
            <v>Subwencje ogólne z budżetu państwa</v>
          </cell>
        </row>
        <row r="71">
          <cell r="A71">
            <v>293</v>
          </cell>
          <cell r="B71" t="str">
            <v>Wpłaty jednostek samorządu terytorialnego do budżetu państwa</v>
          </cell>
        </row>
        <row r="72">
          <cell r="A72">
            <v>294</v>
          </cell>
          <cell r="B72" t="str">
            <v>Zwrot do budżetu państwa nienależnie pobranej subwencji ogólnej za lata poprzednie</v>
          </cell>
        </row>
        <row r="73">
          <cell r="A73">
            <v>296</v>
          </cell>
          <cell r="B73" t="str">
            <v>Przelewy redystrybucyjne</v>
          </cell>
        </row>
        <row r="74">
          <cell r="A74">
            <v>297</v>
          </cell>
          <cell r="B74" t="str">
            <v>Różne przelewy</v>
          </cell>
        </row>
        <row r="75">
          <cell r="A75">
            <v>298</v>
          </cell>
          <cell r="B75" t="str">
            <v>Pozostałe rozliczenia z bankami</v>
          </cell>
        </row>
        <row r="76">
          <cell r="A76">
            <v>300</v>
          </cell>
          <cell r="B76" t="str">
            <v>Wpłaty jednostek na państwowy fundusz celowy</v>
          </cell>
        </row>
        <row r="77">
          <cell r="A77">
            <v>301</v>
          </cell>
          <cell r="B77" t="str">
            <v>Wpłaty dokonywane przez fundusze celowe do budżetu państwa</v>
          </cell>
        </row>
        <row r="78">
          <cell r="A78">
            <v>302</v>
          </cell>
          <cell r="B78" t="str">
            <v>Wydatki osobowe niezaliczone do wynagrodzeń</v>
          </cell>
        </row>
        <row r="79">
          <cell r="A79">
            <v>303</v>
          </cell>
          <cell r="B79" t="str">
            <v>Różne wydatki na rzecz osób fizycznych</v>
          </cell>
        </row>
        <row r="80">
          <cell r="A80">
            <v>304</v>
          </cell>
          <cell r="B80" t="str">
            <v>Nagrody o charakterze szczególnym niezaliczone do wynagrodzeń</v>
          </cell>
        </row>
        <row r="81">
          <cell r="A81">
            <v>305</v>
          </cell>
          <cell r="B81" t="str">
            <v>Zasądzone renty</v>
          </cell>
        </row>
        <row r="82">
          <cell r="A82">
            <v>307</v>
          </cell>
          <cell r="B82" t="str">
            <v>Wydatki osobowe niezaliczone do uposażeń wypłacane żołnierzom i funkcjonariuszom</v>
          </cell>
        </row>
        <row r="83">
          <cell r="A83">
            <v>311</v>
          </cell>
          <cell r="B83" t="str">
            <v>Świadczenia społeczne</v>
          </cell>
        </row>
        <row r="84">
          <cell r="A84">
            <v>321</v>
          </cell>
          <cell r="B84" t="str">
            <v>Stypendia i zasiłki dla studentów</v>
          </cell>
        </row>
        <row r="85">
          <cell r="A85">
            <v>323</v>
          </cell>
          <cell r="B85" t="str">
            <v>Dopłaty do Funduszu Pożyczek i Kredytów Studenckich</v>
          </cell>
        </row>
        <row r="86">
          <cell r="A86">
            <v>324</v>
          </cell>
          <cell r="B86" t="str">
            <v>Stypendia dla uczniów</v>
          </cell>
        </row>
        <row r="87">
          <cell r="A87">
            <v>325</v>
          </cell>
          <cell r="B87" t="str">
            <v>Stypendia różne</v>
          </cell>
        </row>
        <row r="88">
          <cell r="A88">
            <v>326</v>
          </cell>
          <cell r="B88" t="str">
            <v>Inne formy pomocy dla uczniów</v>
          </cell>
        </row>
        <row r="89">
          <cell r="A89">
            <v>401</v>
          </cell>
          <cell r="B89" t="str">
            <v>Wynagrodzenia osobowe pracowników</v>
          </cell>
        </row>
        <row r="90">
          <cell r="A90">
            <v>402</v>
          </cell>
          <cell r="B90" t="str">
            <v>Wynagrodzenia osobowe członków korpusu służby cywilnej</v>
          </cell>
        </row>
        <row r="91">
          <cell r="A91">
            <v>403</v>
          </cell>
          <cell r="B91" t="str">
            <v>Wynagrodzenia osobowe sędziów i prokuratorów oraz asesorów i aplikantów</v>
          </cell>
        </row>
        <row r="92">
          <cell r="A92">
            <v>404</v>
          </cell>
          <cell r="B92" t="str">
            <v>Dodatkowe wynagrodzenie roczne</v>
          </cell>
        </row>
        <row r="93">
          <cell r="A93">
            <v>405</v>
          </cell>
          <cell r="B93" t="str">
            <v>Uposażenia żołnierzy zawodowych oraz funkcjonariuszy</v>
          </cell>
        </row>
        <row r="94">
          <cell r="A94">
            <v>406</v>
          </cell>
          <cell r="B94" t="str">
            <v>Pozostałe należności żołnierzy zawodowych oraz funkcjonariuszy</v>
          </cell>
        </row>
        <row r="95">
          <cell r="A95">
            <v>407</v>
          </cell>
          <cell r="B95" t="str">
            <v>Dodatkowe uposażenie roczne dla żołnierzy zawodowych oraz nagrody roczne dla funkcjonariuszy</v>
          </cell>
        </row>
        <row r="96">
          <cell r="A96">
            <v>408</v>
          </cell>
          <cell r="B96" t="str">
            <v>Uposażenia i świadczenia pieniężne wypłacane przez okres roku żołnierzom i funkcjonariuszom zwolnionym ze służby</v>
          </cell>
        </row>
        <row r="97">
          <cell r="A97">
            <v>409</v>
          </cell>
          <cell r="B97" t="str">
            <v>Honoraria</v>
          </cell>
        </row>
        <row r="98">
          <cell r="A98">
            <v>410</v>
          </cell>
          <cell r="B98" t="str">
            <v>Wynagrodzenia agencyjno-prowizyjne</v>
          </cell>
        </row>
        <row r="99">
          <cell r="A99">
            <v>411</v>
          </cell>
          <cell r="B99" t="str">
            <v>Składki na ubezpieczenia społeczne</v>
          </cell>
        </row>
        <row r="100">
          <cell r="A100">
            <v>412</v>
          </cell>
          <cell r="B100" t="str">
            <v>Składki na Fundusz Pracy</v>
          </cell>
        </row>
        <row r="101">
          <cell r="A101">
            <v>413</v>
          </cell>
          <cell r="B101" t="str">
            <v>Składki na ubezpieczenie zdrowotne</v>
          </cell>
        </row>
        <row r="102">
          <cell r="A102">
            <v>414</v>
          </cell>
          <cell r="B102" t="str">
            <v>Wpłaty na Państwowy Fundusz Rehabilitacji Osób Niepełnosprawnych</v>
          </cell>
        </row>
        <row r="103">
          <cell r="A103">
            <v>415</v>
          </cell>
          <cell r="B103" t="str">
            <v>Dopłaty w spółkach prawa handlowego</v>
          </cell>
        </row>
        <row r="104">
          <cell r="A104">
            <v>416</v>
          </cell>
          <cell r="B104" t="str">
            <v>Pokrycie ujemnego wyniku finansowego i przejętych zobowiązań po likwidowanych i przekształcanych jednostkach zaliczanych do sektora finansów publicznych</v>
          </cell>
        </row>
        <row r="105">
          <cell r="A105">
            <v>417</v>
          </cell>
          <cell r="B105" t="str">
            <v>Wynagrodzenia bezosobowe</v>
          </cell>
        </row>
        <row r="106">
          <cell r="A106">
            <v>418</v>
          </cell>
          <cell r="B106" t="str">
            <v>Równoważniki pieniężne i ekwiwalenty dla żołnierzy i funkcjonariuszy</v>
          </cell>
        </row>
        <row r="107">
          <cell r="A107">
            <v>420</v>
          </cell>
          <cell r="B107" t="str">
            <v>Fundusz operacyjny</v>
          </cell>
        </row>
        <row r="108">
          <cell r="A108">
            <v>421</v>
          </cell>
          <cell r="B108" t="str">
            <v>Zakup materiałów i wyposażenia</v>
          </cell>
        </row>
        <row r="109">
          <cell r="A109">
            <v>422</v>
          </cell>
          <cell r="B109" t="str">
            <v>Paragraf ten obejmuje pełne wydatki na zakup produktów żywnościowych, w szczególności dla osób korzystających z internatów i stołówek, dla dzieci w żłobkach, klubach dziecięcych, u dziennych opiekunów i w przedszkolach, chorych w szpitalach, krwiodawców, podopiecznych w zakładach opiekuńczych, wychowanków zakładów poprawczych i schronisk dla nieletnich, uczestników obozów, więźniów, żołnierzy. Opłaty za wyżywienie obejmują odpowiednie podziałki dochodów. Paragraf ten obejmuje także wydatki na zakup i utrzymanie inwentarza żywego przeznaczonego do uboju na własne potrzeby wymienionych zakładów.</v>
          </cell>
        </row>
        <row r="110">
          <cell r="A110">
            <v>423</v>
          </cell>
          <cell r="B110" t="str">
            <v>Zakup leków, wyrobów medycznych i produktów biobójczych</v>
          </cell>
        </row>
        <row r="111">
          <cell r="A111">
            <v>424</v>
          </cell>
          <cell r="B111" t="str">
            <v>Zakup pomocy naukowych, dydaktycznych i książek</v>
          </cell>
        </row>
        <row r="112">
          <cell r="A112">
            <v>425</v>
          </cell>
          <cell r="B112" t="str">
            <v>Zakup sprzętu i uzbrojenia</v>
          </cell>
        </row>
        <row r="113">
          <cell r="A113">
            <v>426</v>
          </cell>
          <cell r="B113" t="str">
            <v>Zakup energii</v>
          </cell>
        </row>
        <row r="114">
          <cell r="A114">
            <v>427</v>
          </cell>
          <cell r="B114" t="str">
            <v>Zakup usług remontowych</v>
          </cell>
        </row>
        <row r="115">
          <cell r="A115">
            <v>428</v>
          </cell>
          <cell r="B115" t="str">
            <v>Zakup usług zdrowotnych</v>
          </cell>
        </row>
        <row r="116">
          <cell r="A116">
            <v>429</v>
          </cell>
          <cell r="B116" t="str">
            <v>Zakup świadczeń zdrowotnych dla osób nieobjętych obowiązkiem ubezpieczenia zdrowotnego</v>
          </cell>
        </row>
        <row r="117">
          <cell r="A117">
            <v>430</v>
          </cell>
          <cell r="B117" t="str">
            <v>Zakup usług pozostałych</v>
          </cell>
        </row>
        <row r="118">
          <cell r="A118">
            <v>432</v>
          </cell>
          <cell r="B118" t="str">
            <v>Staże i specjalizacje medyczne</v>
          </cell>
        </row>
        <row r="119">
          <cell r="A119">
            <v>433</v>
          </cell>
          <cell r="B119" t="str">
            <v>Zakup usług przez jednostki samorządu terytorialnego od innych jednostek samorządu terytorialnego</v>
          </cell>
        </row>
        <row r="120">
          <cell r="A120">
            <v>434</v>
          </cell>
          <cell r="B120" t="str">
            <v>Zakup usług remontowo-konserwatorskich dotyczących obiektów zabytkowych będących w użytkowaniu jednostek budżetowych</v>
          </cell>
        </row>
        <row r="121">
          <cell r="A121">
            <v>435</v>
          </cell>
          <cell r="B121" t="str">
            <v>Zakup usług dostępu do sieci Internet</v>
          </cell>
        </row>
        <row r="122">
          <cell r="A122">
            <v>436</v>
          </cell>
          <cell r="B122" t="str">
            <v>Opłaty z tytułu zakupu usług telekomunikacyjnych świadczonych w ruchomej publicznej sieci telefonicznej</v>
          </cell>
        </row>
        <row r="123">
          <cell r="A123">
            <v>437</v>
          </cell>
          <cell r="B123" t="str">
            <v>Opłaty z tytułu zakupu usług telekomunikacyjnych świadczonych w stacjonarnej publicznej sieci telefonicznej</v>
          </cell>
        </row>
        <row r="124">
          <cell r="A124">
            <v>438</v>
          </cell>
          <cell r="B124" t="str">
            <v>Zakup usług obejmujących tłumaczenia</v>
          </cell>
        </row>
        <row r="125">
          <cell r="A125">
            <v>439</v>
          </cell>
          <cell r="B125" t="str">
            <v>Zakup usług obejmujących wykonanie ekspertyz, analiz i opinii</v>
          </cell>
        </row>
        <row r="126">
          <cell r="A126">
            <v>440</v>
          </cell>
          <cell r="B126" t="str">
            <v>Opłaty za administrowanie i czynsze za budynki, lokale i pomieszczenia garażowe</v>
          </cell>
        </row>
        <row r="127">
          <cell r="A127">
            <v>441</v>
          </cell>
          <cell r="B127" t="str">
            <v>Podróże służbowe krajowe</v>
          </cell>
        </row>
        <row r="128">
          <cell r="A128">
            <v>442</v>
          </cell>
          <cell r="B128" t="str">
            <v>Podróże służbowe zagraniczne</v>
          </cell>
        </row>
        <row r="129">
          <cell r="A129">
            <v>443</v>
          </cell>
          <cell r="B129" t="str">
            <v>Różne opłaty i składki</v>
          </cell>
        </row>
        <row r="130">
          <cell r="A130">
            <v>444</v>
          </cell>
          <cell r="B130" t="str">
            <v>Odpisy na zakładowy fundusz świadczeń socjalnych</v>
          </cell>
        </row>
        <row r="131">
          <cell r="A131">
            <v>445</v>
          </cell>
          <cell r="B131" t="str">
            <v>Udzielone pożyczki na zaspokojenie potrzeb mieszkaniowych sędziów i prokuratorów</v>
          </cell>
        </row>
        <row r="132">
          <cell r="A132">
            <v>446</v>
          </cell>
          <cell r="B132" t="str">
            <v>Podatek dochodowy od osób prawnych</v>
          </cell>
        </row>
        <row r="133">
          <cell r="A133">
            <v>447</v>
          </cell>
          <cell r="B133" t="str">
            <v>Cła</v>
          </cell>
        </row>
        <row r="134">
          <cell r="A134">
            <v>448</v>
          </cell>
          <cell r="B134" t="str">
            <v>Podatek od nieruchomości</v>
          </cell>
        </row>
        <row r="135">
          <cell r="A135">
            <v>449</v>
          </cell>
          <cell r="B135" t="str">
            <v>Pozostałe podatki na rzecz budżetu państwa</v>
          </cell>
        </row>
        <row r="136">
          <cell r="A136">
            <v>450</v>
          </cell>
          <cell r="B136" t="str">
            <v>Pozostałe podatki na rzecz budżetów jednostek samorządu terytorialnego</v>
          </cell>
        </row>
        <row r="137">
          <cell r="A137">
            <v>451</v>
          </cell>
          <cell r="B137" t="str">
            <v>Opłaty na rzecz budżetu państwa</v>
          </cell>
        </row>
        <row r="138">
          <cell r="A138">
            <v>452</v>
          </cell>
          <cell r="B138" t="str">
            <v>Opłaty na rzecz budżetów jednostek samorządu terytorialnego</v>
          </cell>
        </row>
        <row r="139">
          <cell r="A139">
            <v>453</v>
          </cell>
          <cell r="B139" t="str">
            <v>Podatek od towarów i usług (VAT)</v>
          </cell>
        </row>
        <row r="140">
          <cell r="A140">
            <v>454</v>
          </cell>
          <cell r="B140" t="str">
            <v>Składki do organizacji międzynarodowych</v>
          </cell>
        </row>
        <row r="141">
          <cell r="A141">
            <v>455</v>
          </cell>
          <cell r="B141" t="str">
            <v>Szkolenia członków korpusu służby cywilnej</v>
          </cell>
        </row>
        <row r="142">
          <cell r="A142">
            <v>456</v>
          </cell>
          <cell r="B142" t="str">
            <v>Odsetki od dotacji oraz płatności: wykorzystanych niezgodnie z przeznaczeniem lub wykorzystanych z naruszeniem procedur, pobranych nienależnie lub w nadmiernej wysokości</v>
          </cell>
        </row>
        <row r="143">
          <cell r="A143">
            <v>457</v>
          </cell>
          <cell r="B143" t="str">
            <v>Odsetki od nieterminowych wpłat z tytułu pozostałych podatków i opłat</v>
          </cell>
        </row>
        <row r="144">
          <cell r="A144">
            <v>458</v>
          </cell>
          <cell r="B144" t="str">
            <v>Pozostałe odsetki</v>
          </cell>
        </row>
        <row r="145">
          <cell r="A145">
            <v>459</v>
          </cell>
          <cell r="B145" t="str">
            <v>Kary i odszkodowania wypłacane na rzecz osób fizycznych</v>
          </cell>
        </row>
        <row r="146">
          <cell r="A146">
            <v>460</v>
          </cell>
          <cell r="B146" t="str">
            <v>Kary i odszkodowania wypłacane na rzecz osób prawnych i innych jednostek organizacyjnych</v>
          </cell>
        </row>
        <row r="147">
          <cell r="A147">
            <v>461</v>
          </cell>
          <cell r="B147" t="str">
            <v>Koszty postępowania sądowego i prokuratorskiego</v>
          </cell>
        </row>
        <row r="148">
          <cell r="A148">
            <v>462</v>
          </cell>
          <cell r="B148" t="str">
            <v>Umorzenie należności agencji płatniczych</v>
          </cell>
        </row>
        <row r="149">
          <cell r="A149">
            <v>463</v>
          </cell>
          <cell r="B149" t="str">
            <v>Rozliczenie wydatków agencji płatniczych związanych z interwencją rynkową w ramach Wspólnej Polityki Rolnej</v>
          </cell>
        </row>
        <row r="150">
          <cell r="A150">
            <v>464</v>
          </cell>
          <cell r="B150" t="str">
            <v>Wydatki egzekucyjne poniesione w postępowaniu egzekucyjnym wszczętym i prowadzonym na poczet należności objętych wnioskiem obcego państwa, nieściągnięte od zobowiązanego</v>
          </cell>
        </row>
        <row r="151">
          <cell r="A151">
            <v>465</v>
          </cell>
          <cell r="B151" t="str">
            <v>Odsetki od nieterminowych wpłat podatku dochodowego od osób prawnych</v>
          </cell>
        </row>
        <row r="152">
          <cell r="A152">
            <v>466</v>
          </cell>
          <cell r="B152" t="str">
            <v>Odsetki od nieterminowych wpłat ceł</v>
          </cell>
        </row>
        <row r="153">
          <cell r="A153">
            <v>467</v>
          </cell>
          <cell r="B153" t="str">
            <v>Odsetki od nieterminowych wpłat podatku od nieruchomości</v>
          </cell>
        </row>
        <row r="154">
          <cell r="A154">
            <v>468</v>
          </cell>
          <cell r="B154" t="str">
            <v>Odsetki od nieterminowych wpłat podatku od towarów i usług (VAT)</v>
          </cell>
        </row>
        <row r="155">
          <cell r="A155">
            <v>469</v>
          </cell>
          <cell r="B155" t="str">
            <v>Składki do organizacji międzynarodowych, w których uczestnictwo związane jest z członkostwem w Unii Europejskiej</v>
          </cell>
        </row>
        <row r="156">
          <cell r="A156">
            <v>470</v>
          </cell>
          <cell r="B156" t="str">
            <v>Szkolenia pracowników niebędących członkami korpusu służby cywilnej</v>
          </cell>
        </row>
        <row r="157">
          <cell r="A157">
            <v>472</v>
          </cell>
          <cell r="B157" t="str">
            <v>Amortyzacja</v>
          </cell>
        </row>
        <row r="158">
          <cell r="A158">
            <v>474</v>
          </cell>
          <cell r="B158" t="str">
            <v>Zakup materiałów papierniczych do sprzętu drukarskiego i urządzeń kserograficznych</v>
          </cell>
        </row>
        <row r="159">
          <cell r="A159">
            <v>475</v>
          </cell>
          <cell r="B159" t="str">
            <v>Zakup akcesoriów komputerowych, w tym programów i licencji</v>
          </cell>
        </row>
        <row r="160">
          <cell r="A160">
            <v>476</v>
          </cell>
          <cell r="B160" t="str">
            <v>Uposażenia żołnierzy Narodowych Sił Rezerwowych</v>
          </cell>
        </row>
        <row r="161">
          <cell r="A161">
            <v>477</v>
          </cell>
          <cell r="B161" t="str">
            <v>Rekompensata dla pracodawcy zatrudniającego żołnierza Narodowych Sił Rezerwowych</v>
          </cell>
        </row>
        <row r="162">
          <cell r="A162">
            <v>478</v>
          </cell>
          <cell r="B162" t="str">
            <v>Składki na Fundusz Emerytur Pomostowych</v>
          </cell>
        </row>
        <row r="163">
          <cell r="A163">
            <v>481</v>
          </cell>
          <cell r="B163" t="str">
            <v>Rezerwy</v>
          </cell>
        </row>
        <row r="164">
          <cell r="A164">
            <v>482</v>
          </cell>
          <cell r="B164" t="str">
            <v>Rezerwy subwencji ogólnej</v>
          </cell>
        </row>
        <row r="165">
          <cell r="A165">
            <v>490</v>
          </cell>
          <cell r="B165" t="str">
            <v>Pokrycie zobowiązań zakładów opieki zdrowotnej</v>
          </cell>
        </row>
        <row r="166">
          <cell r="A166">
            <v>493</v>
          </cell>
          <cell r="B166" t="str">
            <v>Wydatki państwowego funduszu celowego na cele związane z zaspokojeniem roszczeń byłych właścicieli mienia przejętego przez Skarb Państwa</v>
          </cell>
        </row>
        <row r="167">
          <cell r="A167">
            <v>494</v>
          </cell>
          <cell r="B167" t="str">
            <v>Dofinansowanie z państwowego funduszu celowego procesów likwidacyjnych i uzupełnienie środków na pokrycie kosztów postępowania upadłościowego przedsiębiorstw państwowych oraz spółek, w których Skarb Państwa jest udziałowcem lub akcjonariuszem</v>
          </cell>
        </row>
        <row r="168">
          <cell r="A168">
            <v>495</v>
          </cell>
          <cell r="B168" t="str">
            <v>Różnice kursowe</v>
          </cell>
        </row>
        <row r="169">
          <cell r="A169">
            <v>496</v>
          </cell>
          <cell r="B169" t="str">
            <v>Stałe zaliczki do rozliczenia udzielone placówkom polskim za granicą</v>
          </cell>
        </row>
        <row r="170">
          <cell r="A170">
            <v>497</v>
          </cell>
          <cell r="B170" t="str">
            <v>Nierozliczone środki budżetowe przekazane jednostkom budżetowym mającym siedziby poza granicami Rzeczypospolitej Polskiej oraz jednostkom wojskowym poza granicami państwa na finansowanie wydatków</v>
          </cell>
        </row>
        <row r="171">
          <cell r="A171">
            <v>498</v>
          </cell>
          <cell r="B171" t="str">
            <v>Zwroty dotyczące rozliczeń z Komisją Europejską</v>
          </cell>
        </row>
        <row r="172">
          <cell r="A172">
            <v>601</v>
          </cell>
          <cell r="B172" t="str">
            <v>Wydatki na zakup i objęcie akcji, wniesienie wkładów do spółek prawa handlowego oraz na uzupełnienie funduszy statutowych banków państwowych i innych instytucji finansowych</v>
          </cell>
        </row>
        <row r="173">
          <cell r="A173">
            <v>602</v>
          </cell>
          <cell r="B173" t="str">
            <v>Wydatki na wniesienie wkładów do spółdzielni</v>
          </cell>
        </row>
        <row r="174">
          <cell r="A174">
            <v>605</v>
          </cell>
          <cell r="B174" t="str">
            <v>Wydatki inwestycyjne jednostek budżetowych</v>
          </cell>
        </row>
        <row r="175">
          <cell r="A175">
            <v>606</v>
          </cell>
          <cell r="B175" t="str">
            <v>Wydatki na zakupy inwestycyjne jednostek budżetowych</v>
          </cell>
        </row>
        <row r="176">
          <cell r="A176">
            <v>607</v>
          </cell>
          <cell r="B176" t="str">
            <v>Wydatki inwestycyjne samorządowych zakładów budżetowych</v>
          </cell>
        </row>
        <row r="177">
          <cell r="A177">
            <v>608</v>
          </cell>
          <cell r="B177" t="str">
            <v>Wydatki na zakupy inwestycyjne samorządowych zakładów budżetowych</v>
          </cell>
        </row>
        <row r="178">
          <cell r="A178">
            <v>611</v>
          </cell>
          <cell r="B178" t="str">
            <v>Wydatki inwestycyjne państwowych funduszy celowych</v>
          </cell>
        </row>
        <row r="179">
          <cell r="A179">
            <v>612</v>
          </cell>
          <cell r="B179" t="str">
            <v>Wydatki na zakupy inwestycyjne państwowych funduszy celowych</v>
          </cell>
        </row>
        <row r="180">
          <cell r="A180">
            <v>613</v>
          </cell>
          <cell r="B180" t="str">
            <v>Wydatki inwestycyjne pozostałych jednostek</v>
          </cell>
        </row>
        <row r="181">
          <cell r="A181">
            <v>614</v>
          </cell>
          <cell r="B181" t="str">
            <v>Wydatki na zakupy inwestycyjne pozostałych jednostek</v>
          </cell>
        </row>
        <row r="182">
          <cell r="A182">
            <v>616</v>
          </cell>
          <cell r="B182" t="str">
            <v>Wydatki na współfinansowanie programów inwestycyjnych NATO i UE</v>
          </cell>
        </row>
        <row r="183">
          <cell r="A183">
            <v>617</v>
          </cell>
          <cell r="B183" t="str">
            <v>Wpłaty jednostek na państwowy fundusz celowy na finansowanie lub dofinansowanie zadań inwestycyjnych</v>
          </cell>
        </row>
        <row r="184">
          <cell r="A184">
            <v>618</v>
          </cell>
          <cell r="B184" t="str">
            <v>Środki na inwestycje na drogach publicznych powiatowych i wojewódzkich oraz na drogach powiatowych, wojewódzkich i krajowych w granicach miast na prawach powiatu</v>
          </cell>
        </row>
        <row r="185">
          <cell r="A185">
            <v>619</v>
          </cell>
          <cell r="B185" t="str">
            <v>Dotacje celowe z budżetu jednostki samorządu terytorialnego, udzielone na dofinansowanie inwestycji w ramach zadań zleconych do realizacji organizacjom prowadzącym działalność pożytku publicznego</v>
          </cell>
        </row>
        <row r="186">
          <cell r="A186">
            <v>620</v>
          </cell>
          <cell r="B186" t="str">
            <v>Dotacje celowe w ramach programów finansowanych z udziałem środków europejskich lub płatności w ramach budżetu środków europejskich</v>
          </cell>
        </row>
        <row r="187">
          <cell r="A187">
            <v>621</v>
          </cell>
          <cell r="B187" t="str">
            <v>Dotacje celowe z budżetu na finansowanie lub dofinansowanie kosztów realizacji inwestycji i zakupów inwestycyjnych samorządowych zakładów budżetowych</v>
          </cell>
        </row>
        <row r="188">
          <cell r="A188">
            <v>622</v>
          </cell>
          <cell r="B188" t="str">
            <v>Dotacje celowe z budżetu na finansowanie lub dofinansowanie kosztów realizacji inwestycji i zakupów inwestycyjnych innych jednostek sektora finansów publicznych</v>
          </cell>
        </row>
        <row r="189">
          <cell r="A189">
            <v>623</v>
          </cell>
          <cell r="B189" t="str">
            <v>Dotacje celowe z budżetu na finansowanie lub dofinansowanie kosztów realizacji inwestycji i zakupów inwestycyjnych jednostek niezaliczanych do sektora finansów publicznych</v>
          </cell>
        </row>
        <row r="190">
          <cell r="A190">
            <v>624</v>
          </cell>
          <cell r="B190" t="str">
            <v>Środki przekazywane z budżetu państwa na Fundusz Rozwoju Inwestycji Komunalnych</v>
          </cell>
        </row>
        <row r="191">
          <cell r="A191">
            <v>626</v>
          </cell>
          <cell r="B191" t="str">
            <v>Dotacje z państwowych funduszy celowych na finansowanie lub dofinansowanie kosztów realizacji inwestycji i zakupów inwestycyjnych jednostek sektora finansów publicznych</v>
          </cell>
        </row>
        <row r="192">
          <cell r="A192">
            <v>627</v>
          </cell>
          <cell r="B192" t="str">
            <v>Dotacje z państwowych funduszy celowych na finansowanie lub dofinansowanie kosztów realizacji inwestycji i zakupów inwestycyjnych jednostek niezaliczanych do sektora finansów publicznych</v>
          </cell>
        </row>
        <row r="193">
          <cell r="A193">
            <v>628</v>
          </cell>
          <cell r="B193" t="str">
            <v>Środki przekazane przez pozostałe jednostki zaliczane do sektora finansów publicznych na finansowanie lub dofinansowanie kosztów realizacji inwestycji i zakupów inwestycyjnych jednostek zaliczanych do sektora finansów publicznych</v>
          </cell>
        </row>
        <row r="194">
          <cell r="A194">
            <v>629</v>
          </cell>
          <cell r="B194" t="str">
            <v>Środki przekazane przez pozostałe jednostki zaliczane do sektora finansów publicznych na finansowanie lub dofinansowanie kosztów realizacji inwestycji i zakupów inwestycyjnych jednostek niezaliczanych do sektora finansów publicznych</v>
          </cell>
        </row>
        <row r="195">
          <cell r="A195">
            <v>630</v>
          </cell>
          <cell r="B195" t="str">
            <v>Dotacja celowa na pomoc finansową udzielaną między jednostkami samorządu terytorialnego na dofinansowanie własnych zadań inwestycyjnych i zakupów inwestycyjnych</v>
          </cell>
        </row>
        <row r="196">
          <cell r="A196">
            <v>631</v>
          </cell>
          <cell r="B196" t="str">
            <v>Dotacje celowe przekazane z budżetu państwa na inwestycje i zakupy inwestycyjne z zakresu administracji rządowej oraz innych zadań zleconych gminom ustawami</v>
          </cell>
        </row>
        <row r="197">
          <cell r="A197">
            <v>632</v>
          </cell>
          <cell r="B197" t="str">
            <v>Dotacje celowe przekazane z budżetu państwa na inwestycje i zakupy inwestycyjne realizowane przez gminę na podstawie porozumień z organami administracji rządowej</v>
          </cell>
        </row>
        <row r="198">
          <cell r="A198">
            <v>633</v>
          </cell>
          <cell r="B198" t="str">
            <v>Dotacje celowe przekazane z budżetu państwa na realizację inwestycji i zakupów inwestycyjnych własnych gmin (związków gmin)</v>
          </cell>
        </row>
        <row r="199">
          <cell r="A199">
            <v>641</v>
          </cell>
          <cell r="B199" t="str">
            <v>Dotacje celowe przekazane z budżetu państwa na inwestycje i zakupy inwestycyjne z zakresu administracji rządowej oraz inne zadania zlecone ustawami realizowane przez powiat</v>
          </cell>
        </row>
        <row r="200">
          <cell r="A200">
            <v>642</v>
          </cell>
          <cell r="B200" t="str">
            <v>Dotacje celowe przekazane z budżetu państwa na inwestycje i zakupy inwestycyjne realizowane przez powiat na podstawie porozumień z organami administracji rządowej</v>
          </cell>
        </row>
        <row r="201">
          <cell r="A201">
            <v>643</v>
          </cell>
          <cell r="B201" t="str">
            <v>Dotacje celowe przekazane z budżetu państwa na realizację inwestycji i zakupów inwestycyjnych własnych powiatu</v>
          </cell>
        </row>
        <row r="202">
          <cell r="A202">
            <v>651</v>
          </cell>
          <cell r="B202" t="str">
            <v>Dotacje celowe przekazane z budżetu państwa na inwestycje i zakupy inwestycyjne z zakresu administracji rządowej oraz inne zadania zlecone ustawami realizowane przez samorząd województwa</v>
          </cell>
        </row>
        <row r="203">
          <cell r="A203">
            <v>652</v>
          </cell>
          <cell r="B203" t="str">
            <v>Dotacje celowe przekazane z budżetu państwa na inwestycje i zakupy inwestycyjne realizowane przez samorząd województwa na podstawie porozumień z organami administracji rządowej</v>
          </cell>
        </row>
        <row r="204">
          <cell r="A204">
            <v>653</v>
          </cell>
          <cell r="B204" t="str">
            <v>Dotacje celowe przekazane z budżetu państwa na realizację inwestycji i zakupów inwestycyjnych własnych samorządu województwa</v>
          </cell>
        </row>
        <row r="205">
          <cell r="A205">
            <v>654</v>
          </cell>
          <cell r="B205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samorządowe instytucje kultury</v>
          </cell>
        </row>
        <row r="206">
          <cell r="A206">
            <v>655</v>
          </cell>
          <cell r="B206" t="str">
            <v>Dotacje celowe przekazane z budżetu państwa dla państwowej instytucji kultury na dofinansowanie zadań inwestycyjnych objętych mecenatem państwa, wykonywanych w ramach programów ministra właściwego do spraw kultury i ochrony dziedzictwa narodowego przez jednostki niezaliczane do sektora finansów publicznych</v>
          </cell>
        </row>
        <row r="207">
          <cell r="A207">
            <v>656</v>
          </cell>
          <cell r="B207" t="str">
            <v>Dotacje celowe przekazane z budżetu na finansowanie lub dofinansowanie zadań inwestycyjnych obiektów zabytkowych jednostkom zaliczanym do sektora finansów publicznych</v>
          </cell>
        </row>
        <row r="208">
          <cell r="A208">
            <v>657</v>
          </cell>
          <cell r="B208" t="str">
            <v>Dotacje celowe przekazane z budżetu na finansowanie lub dofinansowanie zadań inwestycyjnych obiektów zabytkowych jednostkom niezaliczanym do sektora finansów publicznych</v>
          </cell>
        </row>
        <row r="209">
          <cell r="A209">
            <v>658</v>
          </cell>
          <cell r="B209" t="str">
            <v>Wydatki inwestycyjne dotyczące obiektów zabytkowych będących w użytkowaniu jednostek budżetowych</v>
          </cell>
        </row>
        <row r="210">
          <cell r="A210">
            <v>661</v>
          </cell>
          <cell r="B210" t="str">
            <v>Dotacje celowe przekazane gminie na inwestycje i zakupy inwestycyjne realizowane na podstawie porozumień (umów) między jednostkami samorządu terytorialnego</v>
          </cell>
        </row>
        <row r="211">
          <cell r="A211">
            <v>662</v>
          </cell>
          <cell r="B211" t="str">
            <v>Dotacje celowe przekazane dla powiatu na inwestycje i zakupy inwestycyjne realizowane na podstawie porozumień (umów) między jednostkami samorządu terytorialnego</v>
          </cell>
        </row>
        <row r="212">
          <cell r="A212">
            <v>663</v>
          </cell>
          <cell r="B212" t="str">
            <v>Dotacje celowe przekazane do samorządu województwa na inwestycje i zakupy inwestycyjne realizowane na podstawie porozumień (umów) między jednostkami samorządu terytorialnego</v>
          </cell>
        </row>
        <row r="213">
          <cell r="A213">
            <v>664</v>
          </cell>
          <cell r="B213" t="str">
            <v>Dotacja celowa przekazana jednostce samorządu terytorialnego przez inną jednostkę samorządu terytorialnego będącą instytucją wdrażającą na inwestycje i zakupy inwestycyjne realizowane na podstawie porozumień (umów)</v>
          </cell>
        </row>
        <row r="214">
          <cell r="A214">
            <v>665</v>
          </cell>
          <cell r="B214" t="str">
            <v>Wpłaty gmin i powiatów na rzecz innych jednostek samorządu terytorialnego oraz związków gmin lub związków powiatów na dofinansowanie zadań inwestycyjnych i zakupów inwestycyjnych</v>
          </cell>
        </row>
        <row r="215">
          <cell r="A215">
            <v>666</v>
          </cell>
          <cell r="B215" t="str">
            <v>Zwroty dotacji oraz płatności, w tym wykorzystanych niezgodnie z przeznaczeniem lub wykorzystanych z naruszeniem procedur, pobranych nienależnie lub w nadmiernej wysokości, dotyczące wydatków majątkowych</v>
          </cell>
        </row>
        <row r="216">
          <cell r="A216">
            <v>667</v>
          </cell>
          <cell r="B216" t="str">
            <v>Środki Funduszu Promocji Kultury przekazane Polskiemu Instytutowi Sztuki Filmowej na realizację zadań inwestycyjnych</v>
          </cell>
        </row>
        <row r="217">
          <cell r="A217">
            <v>680</v>
          </cell>
          <cell r="B217" t="str">
            <v>Rezerwy na inwestycje i zakupy inwestycyjne</v>
          </cell>
        </row>
        <row r="218">
          <cell r="A218">
            <v>801</v>
          </cell>
          <cell r="B218" t="str">
            <v>Rozliczenia z bankami związane z obsługą długu publicznego</v>
          </cell>
        </row>
        <row r="219">
          <cell r="A219">
            <v>802</v>
          </cell>
          <cell r="B219" t="str">
            <v>Wypłaty z tytułu gwarancji i poręczeń</v>
          </cell>
        </row>
        <row r="220">
          <cell r="A220">
            <v>806</v>
          </cell>
          <cell r="B220" t="str">
            <v>Odsetki i dyskonto od skarbowych papierów wartościowych, kredytów i pożyczek oraz innych instrumentów finansowych, związanych z obsługą długu zagranicznego</v>
          </cell>
        </row>
        <row r="221">
          <cell r="A221">
            <v>807</v>
          </cell>
          <cell r="B221" t="str">
            <v>Odsetki i dyskonto od skarbowych papierów wartościowych, kredytów i pożyczek oraz innych instrumentów finansowych, związanych z obsługą długu krajowego</v>
          </cell>
        </row>
        <row r="222">
          <cell r="A222">
            <v>808</v>
          </cell>
          <cell r="B222" t="str">
            <v>Koszty emisji skarbowych papierów wartościowych oraz inne opłaty i prowizje</v>
          </cell>
        </row>
        <row r="223">
          <cell r="A223">
            <v>809</v>
          </cell>
          <cell r="B223" t="str">
            <v>Koszty emisji samorządowych papierów wartościowych oraz inne opłaty i prowizje</v>
          </cell>
        </row>
        <row r="224">
          <cell r="A224">
            <v>811</v>
          </cell>
          <cell r="B224" t="str">
            <v>Odsetki od samorządowych papierów wartościowych lub zaciągniętych przez jednostkę samorządu terytorialnego kredytów i pożyczek</v>
          </cell>
        </row>
        <row r="225">
          <cell r="A225">
            <v>812</v>
          </cell>
          <cell r="B225" t="str">
            <v>Odsetki od pożyczek udzielonych przez jednostkę samorządu terytorialnego</v>
          </cell>
        </row>
        <row r="226">
          <cell r="A226">
            <v>813</v>
          </cell>
          <cell r="B226" t="str">
            <v>Dyskonto od samorządowych papierów wartościowych</v>
          </cell>
        </row>
        <row r="227">
          <cell r="A227">
            <v>814</v>
          </cell>
          <cell r="B227" t="str">
            <v>Wydatki związane z finansowaniem programu F-16</v>
          </cell>
        </row>
        <row r="228">
          <cell r="A228">
            <v>851</v>
          </cell>
          <cell r="B228" t="str">
            <v>Wpłata obliczona na podstawie Dochodu Narodowego Brutto</v>
          </cell>
        </row>
        <row r="229">
          <cell r="A229">
            <v>852</v>
          </cell>
          <cell r="B229" t="str">
            <v>Wpłata obliczona, zgodnie z metodologią wynikającą z przepisów Unii Europejskiej, na podstawie podatku od towarów i usług</v>
          </cell>
        </row>
        <row r="230">
          <cell r="A230">
            <v>853</v>
          </cell>
          <cell r="B230" t="str">
            <v>Wpłata z tytułu udziału w opłatach celnych i opłatach rolnych</v>
          </cell>
        </row>
        <row r="231">
          <cell r="A231">
            <v>854</v>
          </cell>
          <cell r="B231" t="str">
            <v>Wpłata z tytułu udziału w opłatach cukrowych</v>
          </cell>
        </row>
        <row r="232">
          <cell r="A232">
            <v>855</v>
          </cell>
          <cell r="B232" t="str">
            <v>Różne rozliczenia finansowe</v>
          </cell>
        </row>
        <row r="233">
          <cell r="A233">
            <v>856</v>
          </cell>
          <cell r="B233" t="str">
            <v>Wpłata z tytułu finansowania rabatu brytyjskiego</v>
          </cell>
        </row>
        <row r="234">
          <cell r="A234">
            <v>857</v>
          </cell>
          <cell r="B234" t="str">
            <v>Wpłata z tytułu finansowania obniżki wkładów opartych na Dochodzie Narodowym Brutto, przyznanej Holandii i Szwecji w latach 2007-2013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UKŁAD WYKONAWCZY"/>
      <sheetName val="plan dochodów i wydatków"/>
      <sheetName val="010 "/>
      <sheetName val="050"/>
      <sheetName val="150"/>
      <sheetName val="600"/>
      <sheetName val="630"/>
      <sheetName val="700"/>
      <sheetName val="710"/>
      <sheetName val="730"/>
      <sheetName val="750"/>
      <sheetName val="754"/>
      <sheetName val="756"/>
      <sheetName val="757"/>
      <sheetName val="758"/>
      <sheetName val="801"/>
      <sheetName val="803"/>
      <sheetName val="851"/>
      <sheetName val="852"/>
      <sheetName val="853"/>
      <sheetName val="854"/>
      <sheetName val="900"/>
      <sheetName val="921"/>
      <sheetName val="925"/>
      <sheetName val="926"/>
    </sheetNames>
    <sheetDataSet>
      <sheetData sheetId="0">
        <row r="8">
          <cell r="E8">
            <v>95116000</v>
          </cell>
          <cell r="F8">
            <v>109473041</v>
          </cell>
        </row>
        <row r="44">
          <cell r="E44">
            <v>87003000</v>
          </cell>
          <cell r="F44">
            <v>87321569</v>
          </cell>
        </row>
        <row r="48">
          <cell r="E48">
            <v>12067000</v>
          </cell>
        </row>
        <row r="55">
          <cell r="F55">
            <v>72000</v>
          </cell>
        </row>
        <row r="56">
          <cell r="F56">
            <v>3573000</v>
          </cell>
        </row>
        <row r="57">
          <cell r="F57">
            <v>316000</v>
          </cell>
        </row>
        <row r="58">
          <cell r="F58">
            <v>653000</v>
          </cell>
        </row>
        <row r="59">
          <cell r="F59">
            <v>75000</v>
          </cell>
        </row>
        <row r="60">
          <cell r="F60">
            <v>65500</v>
          </cell>
        </row>
        <row r="61">
          <cell r="F61">
            <v>63000</v>
          </cell>
        </row>
        <row r="62">
          <cell r="F62">
            <v>420000</v>
          </cell>
        </row>
        <row r="67">
          <cell r="F67">
            <v>6000</v>
          </cell>
        </row>
        <row r="68">
          <cell r="F68">
            <v>4220342</v>
          </cell>
        </row>
        <row r="76">
          <cell r="F76">
            <v>134233</v>
          </cell>
        </row>
        <row r="79">
          <cell r="F79">
            <v>8632000</v>
          </cell>
        </row>
        <row r="199">
          <cell r="E199">
            <v>295000</v>
          </cell>
          <cell r="F199">
            <v>23963866</v>
          </cell>
        </row>
        <row r="227">
          <cell r="E227">
            <v>80000</v>
          </cell>
          <cell r="F227">
            <v>16021000</v>
          </cell>
        </row>
        <row r="231">
          <cell r="E231">
            <v>30000</v>
          </cell>
        </row>
        <row r="234">
          <cell r="F234">
            <v>30000</v>
          </cell>
        </row>
        <row r="237">
          <cell r="F237">
            <v>852508758</v>
          </cell>
        </row>
        <row r="252">
          <cell r="F252">
            <v>636401813</v>
          </cell>
        </row>
        <row r="265">
          <cell r="F265">
            <v>109222</v>
          </cell>
        </row>
        <row r="272">
          <cell r="F272">
            <v>2241303</v>
          </cell>
        </row>
        <row r="273">
          <cell r="F273">
            <v>267450</v>
          </cell>
        </row>
        <row r="274">
          <cell r="F274">
            <v>13370300</v>
          </cell>
        </row>
        <row r="275">
          <cell r="F275">
            <v>15815</v>
          </cell>
        </row>
        <row r="276">
          <cell r="F276">
            <v>15330415</v>
          </cell>
        </row>
        <row r="279">
          <cell r="F279">
            <v>30000</v>
          </cell>
        </row>
        <row r="280">
          <cell r="F280">
            <v>70300</v>
          </cell>
        </row>
        <row r="281">
          <cell r="F281">
            <v>50700</v>
          </cell>
        </row>
        <row r="282">
          <cell r="F282">
            <v>65500</v>
          </cell>
        </row>
        <row r="283">
          <cell r="F283">
            <v>152920</v>
          </cell>
        </row>
        <row r="284">
          <cell r="F284">
            <v>6600</v>
          </cell>
        </row>
        <row r="286">
          <cell r="F286">
            <v>582355</v>
          </cell>
        </row>
        <row r="288">
          <cell r="F288">
            <v>60700</v>
          </cell>
        </row>
        <row r="291">
          <cell r="F291">
            <v>101453</v>
          </cell>
        </row>
        <row r="298">
          <cell r="F298">
            <v>62500</v>
          </cell>
        </row>
        <row r="299">
          <cell r="F299">
            <v>26258775</v>
          </cell>
        </row>
        <row r="301">
          <cell r="F301">
            <v>64080130</v>
          </cell>
        </row>
        <row r="419">
          <cell r="E419">
            <v>9994265</v>
          </cell>
          <cell r="F419">
            <v>29058260</v>
          </cell>
        </row>
        <row r="470">
          <cell r="E470">
            <v>35000</v>
          </cell>
          <cell r="F470">
            <v>4785000</v>
          </cell>
        </row>
        <row r="477">
          <cell r="E477">
            <v>10455345</v>
          </cell>
          <cell r="F477">
            <v>8231979</v>
          </cell>
        </row>
        <row r="498">
          <cell r="E498">
            <v>15000</v>
          </cell>
          <cell r="F498">
            <v>4915000</v>
          </cell>
        </row>
        <row r="499">
          <cell r="E499">
            <v>5000</v>
          </cell>
        </row>
        <row r="500">
          <cell r="E500">
            <v>10000</v>
          </cell>
        </row>
        <row r="501">
          <cell r="F501">
            <v>5000</v>
          </cell>
        </row>
        <row r="503">
          <cell r="F503">
            <v>10000</v>
          </cell>
        </row>
        <row r="504">
          <cell r="F504">
            <v>2932900</v>
          </cell>
        </row>
        <row r="539">
          <cell r="F539">
            <v>65000</v>
          </cell>
        </row>
        <row r="541">
          <cell r="F541">
            <v>20000</v>
          </cell>
        </row>
        <row r="542">
          <cell r="F542">
            <v>5000</v>
          </cell>
        </row>
        <row r="543">
          <cell r="F543">
            <v>30000</v>
          </cell>
        </row>
        <row r="544">
          <cell r="F544">
            <v>10000</v>
          </cell>
        </row>
        <row r="548">
          <cell r="E548">
            <v>12885915</v>
          </cell>
          <cell r="F548">
            <v>84446199</v>
          </cell>
        </row>
        <row r="590">
          <cell r="E590">
            <v>9621545</v>
          </cell>
          <cell r="F590">
            <v>70334694</v>
          </cell>
        </row>
        <row r="593">
          <cell r="E593">
            <v>2000</v>
          </cell>
        </row>
        <row r="601">
          <cell r="E601">
            <v>20000</v>
          </cell>
        </row>
        <row r="607">
          <cell r="F607">
            <v>20000</v>
          </cell>
        </row>
        <row r="611">
          <cell r="F611">
            <v>22000</v>
          </cell>
        </row>
        <row r="629">
          <cell r="F629">
            <v>2110000</v>
          </cell>
        </row>
        <row r="665">
          <cell r="F665">
            <v>2000</v>
          </cell>
        </row>
        <row r="706">
          <cell r="F706">
            <v>5657657</v>
          </cell>
        </row>
        <row r="728">
          <cell r="F728">
            <v>1222866</v>
          </cell>
        </row>
        <row r="729">
          <cell r="F729">
            <v>215800</v>
          </cell>
        </row>
        <row r="734">
          <cell r="F734">
            <v>191250</v>
          </cell>
        </row>
        <row r="735">
          <cell r="F735">
            <v>33750</v>
          </cell>
        </row>
        <row r="744">
          <cell r="F744">
            <v>5764611</v>
          </cell>
        </row>
        <row r="791">
          <cell r="F791">
            <v>678114</v>
          </cell>
        </row>
        <row r="857">
          <cell r="F857">
            <v>3672226</v>
          </cell>
        </row>
        <row r="864">
          <cell r="F864">
            <v>3672226</v>
          </cell>
        </row>
        <row r="865">
          <cell r="F865">
            <v>642226</v>
          </cell>
        </row>
        <row r="879">
          <cell r="E879">
            <v>124100</v>
          </cell>
          <cell r="F879">
            <v>25665387</v>
          </cell>
        </row>
        <row r="911">
          <cell r="F911">
            <v>9759208</v>
          </cell>
        </row>
        <row r="939">
          <cell r="F939">
            <v>12500</v>
          </cell>
        </row>
        <row r="955">
          <cell r="E955">
            <v>26600</v>
          </cell>
          <cell r="F955">
            <v>5457889</v>
          </cell>
        </row>
        <row r="959">
          <cell r="F959">
            <v>190</v>
          </cell>
        </row>
        <row r="971">
          <cell r="F971">
            <v>70300</v>
          </cell>
        </row>
        <row r="974">
          <cell r="F974">
            <v>22000</v>
          </cell>
        </row>
        <row r="977">
          <cell r="F977">
            <v>180</v>
          </cell>
        </row>
        <row r="983">
          <cell r="F983">
            <v>119052</v>
          </cell>
        </row>
        <row r="1031">
          <cell r="F1031">
            <v>242455</v>
          </cell>
        </row>
        <row r="1038">
          <cell r="F1038">
            <v>125000</v>
          </cell>
        </row>
        <row r="1043">
          <cell r="F1043">
            <v>8191512</v>
          </cell>
        </row>
        <row r="1052">
          <cell r="F1052">
            <v>114000</v>
          </cell>
        </row>
        <row r="1054">
          <cell r="F1054">
            <v>34000</v>
          </cell>
        </row>
        <row r="1090">
          <cell r="E1090">
            <v>1819645</v>
          </cell>
          <cell r="F1090">
            <v>2786209</v>
          </cell>
        </row>
        <row r="1096">
          <cell r="E1096">
            <v>778000</v>
          </cell>
          <cell r="F1096">
            <v>778000</v>
          </cell>
        </row>
        <row r="1097">
          <cell r="E1097">
            <v>778000</v>
          </cell>
        </row>
        <row r="1098">
          <cell r="F1098">
            <v>570000</v>
          </cell>
        </row>
        <row r="1099">
          <cell r="F1099">
            <v>97983</v>
          </cell>
        </row>
        <row r="1100">
          <cell r="F1100">
            <v>11400</v>
          </cell>
        </row>
        <row r="1103">
          <cell r="F1103">
            <v>55447</v>
          </cell>
        </row>
        <row r="1287">
          <cell r="E1287">
            <v>884451</v>
          </cell>
          <cell r="F1287">
            <v>3197899</v>
          </cell>
        </row>
        <row r="1305">
          <cell r="E1305">
            <v>857451</v>
          </cell>
          <cell r="F1305">
            <v>1465399</v>
          </cell>
        </row>
        <row r="1307">
          <cell r="E1307">
            <v>300000</v>
          </cell>
        </row>
        <row r="1323">
          <cell r="F1323">
            <v>280900</v>
          </cell>
        </row>
        <row r="1329">
          <cell r="F1329">
            <v>330000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a.Dep"/>
      <sheetName val="Formuły"/>
      <sheetName val="Arkusz1"/>
    </sheetNames>
    <sheetDataSet>
      <sheetData sheetId="0">
        <row r="192">
          <cell r="J192">
            <v>75018</v>
          </cell>
        </row>
        <row r="208">
          <cell r="J208" t="str">
            <v>Rozdz.1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Dział"/>
      <sheetName val="Rozdz"/>
      <sheetName val="Paragraf.dochód"/>
      <sheetName val="Paragraf.wydatek"/>
      <sheetName val="4P"/>
      <sheetName val="Nazwa.Dep"/>
      <sheetName val="Formuły"/>
      <sheetName val="Arkusz1"/>
    </sheetNames>
    <sheetDataSet>
      <sheetData sheetId="0">
        <row r="1">
          <cell r="A1">
            <v>10</v>
          </cell>
        </row>
        <row r="2">
          <cell r="A2">
            <v>20</v>
          </cell>
        </row>
        <row r="3">
          <cell r="A3">
            <v>50</v>
          </cell>
        </row>
        <row r="4">
          <cell r="A4">
            <v>100</v>
          </cell>
        </row>
        <row r="5">
          <cell r="A5">
            <v>150</v>
          </cell>
        </row>
        <row r="6">
          <cell r="A6">
            <v>400</v>
          </cell>
        </row>
        <row r="7">
          <cell r="A7">
            <v>500</v>
          </cell>
        </row>
        <row r="8">
          <cell r="A8">
            <v>550</v>
          </cell>
        </row>
        <row r="9">
          <cell r="A9">
            <v>600</v>
          </cell>
        </row>
        <row r="10">
          <cell r="A10">
            <v>630</v>
          </cell>
        </row>
        <row r="11">
          <cell r="A11">
            <v>700</v>
          </cell>
        </row>
        <row r="12">
          <cell r="A12">
            <v>710</v>
          </cell>
        </row>
        <row r="13">
          <cell r="A13">
            <v>720</v>
          </cell>
        </row>
        <row r="14">
          <cell r="A14">
            <v>730</v>
          </cell>
        </row>
        <row r="15">
          <cell r="A15">
            <v>750</v>
          </cell>
        </row>
        <row r="16">
          <cell r="A16">
            <v>751</v>
          </cell>
        </row>
        <row r="17">
          <cell r="A17">
            <v>752</v>
          </cell>
        </row>
        <row r="18">
          <cell r="A18">
            <v>753</v>
          </cell>
        </row>
        <row r="19">
          <cell r="A19">
            <v>754</v>
          </cell>
        </row>
        <row r="20">
          <cell r="A20">
            <v>755</v>
          </cell>
        </row>
        <row r="21">
          <cell r="A21">
            <v>756</v>
          </cell>
        </row>
        <row r="22">
          <cell r="A22">
            <v>757</v>
          </cell>
        </row>
        <row r="23">
          <cell r="A23">
            <v>758</v>
          </cell>
        </row>
        <row r="24">
          <cell r="A24">
            <v>801</v>
          </cell>
        </row>
        <row r="25">
          <cell r="A25">
            <v>803</v>
          </cell>
        </row>
        <row r="26">
          <cell r="A26">
            <v>851</v>
          </cell>
        </row>
        <row r="27">
          <cell r="A27">
            <v>852</v>
          </cell>
        </row>
        <row r="28">
          <cell r="A28">
            <v>853</v>
          </cell>
        </row>
        <row r="29">
          <cell r="A29">
            <v>854</v>
          </cell>
        </row>
        <row r="30">
          <cell r="A30">
            <v>900</v>
          </cell>
        </row>
        <row r="31">
          <cell r="A31">
            <v>921</v>
          </cell>
        </row>
        <row r="32">
          <cell r="A32">
            <v>925</v>
          </cell>
        </row>
        <row r="33">
          <cell r="A33">
            <v>926</v>
          </cell>
        </row>
      </sheetData>
      <sheetData sheetId="1">
        <row r="1">
          <cell r="A1">
            <v>1001</v>
          </cell>
        </row>
        <row r="2">
          <cell r="A2">
            <v>1002</v>
          </cell>
        </row>
        <row r="3">
          <cell r="A3">
            <v>1004</v>
          </cell>
        </row>
        <row r="4">
          <cell r="A4">
            <v>1005</v>
          </cell>
        </row>
        <row r="5">
          <cell r="A5">
            <v>1006</v>
          </cell>
        </row>
        <row r="6">
          <cell r="A6">
            <v>1007</v>
          </cell>
        </row>
        <row r="7">
          <cell r="A7">
            <v>1008</v>
          </cell>
        </row>
        <row r="8">
          <cell r="A8">
            <v>1009</v>
          </cell>
        </row>
        <row r="9">
          <cell r="A9">
            <v>1010</v>
          </cell>
        </row>
        <row r="10">
          <cell r="A10">
            <v>1011</v>
          </cell>
        </row>
        <row r="11">
          <cell r="A11">
            <v>1013</v>
          </cell>
        </row>
        <row r="12">
          <cell r="A12">
            <v>1015</v>
          </cell>
        </row>
        <row r="13">
          <cell r="A13">
            <v>1017</v>
          </cell>
        </row>
        <row r="14">
          <cell r="A14">
            <v>1018</v>
          </cell>
        </row>
        <row r="15">
          <cell r="A15">
            <v>1019</v>
          </cell>
        </row>
        <row r="16">
          <cell r="A16">
            <v>1020</v>
          </cell>
        </row>
        <row r="17">
          <cell r="A17">
            <v>1021</v>
          </cell>
        </row>
        <row r="18">
          <cell r="A18">
            <v>1022</v>
          </cell>
        </row>
        <row r="19">
          <cell r="A19">
            <v>1023</v>
          </cell>
        </row>
        <row r="20">
          <cell r="A20">
            <v>1026</v>
          </cell>
        </row>
        <row r="21">
          <cell r="A21">
            <v>1027</v>
          </cell>
        </row>
        <row r="22">
          <cell r="A22">
            <v>1028</v>
          </cell>
        </row>
        <row r="23">
          <cell r="A23">
            <v>1029</v>
          </cell>
        </row>
        <row r="24">
          <cell r="A24">
            <v>1030</v>
          </cell>
        </row>
        <row r="25">
          <cell r="A25">
            <v>1031</v>
          </cell>
        </row>
        <row r="26">
          <cell r="A26">
            <v>1032</v>
          </cell>
        </row>
        <row r="27">
          <cell r="A27">
            <v>1033</v>
          </cell>
        </row>
        <row r="28">
          <cell r="A28">
            <v>1034</v>
          </cell>
        </row>
        <row r="29">
          <cell r="A29">
            <v>1035</v>
          </cell>
        </row>
        <row r="30">
          <cell r="A30">
            <v>1036</v>
          </cell>
        </row>
        <row r="31">
          <cell r="A31">
            <v>1037</v>
          </cell>
        </row>
        <row r="32">
          <cell r="A32">
            <v>1038</v>
          </cell>
        </row>
        <row r="33">
          <cell r="A33">
            <v>1039</v>
          </cell>
        </row>
        <row r="34">
          <cell r="A34">
            <v>1040</v>
          </cell>
        </row>
        <row r="35">
          <cell r="A35">
            <v>1041</v>
          </cell>
        </row>
        <row r="36">
          <cell r="A36">
            <v>1042</v>
          </cell>
        </row>
        <row r="37">
          <cell r="A37">
            <v>1078</v>
          </cell>
        </row>
        <row r="38">
          <cell r="A38">
            <v>1079</v>
          </cell>
        </row>
        <row r="39">
          <cell r="A39">
            <v>1080</v>
          </cell>
        </row>
        <row r="40">
          <cell r="A40">
            <v>1093</v>
          </cell>
        </row>
        <row r="41">
          <cell r="A41">
            <v>1094</v>
          </cell>
        </row>
        <row r="42">
          <cell r="A42">
            <v>1095</v>
          </cell>
        </row>
        <row r="43">
          <cell r="A43">
            <v>2001</v>
          </cell>
        </row>
        <row r="44">
          <cell r="A44">
            <v>2002</v>
          </cell>
        </row>
        <row r="45">
          <cell r="A45">
            <v>2003</v>
          </cell>
        </row>
        <row r="46">
          <cell r="A46">
            <v>2078</v>
          </cell>
        </row>
        <row r="47">
          <cell r="A47">
            <v>2079</v>
          </cell>
        </row>
        <row r="48">
          <cell r="A48">
            <v>2080</v>
          </cell>
        </row>
        <row r="49">
          <cell r="A49">
            <v>2093</v>
          </cell>
        </row>
        <row r="50">
          <cell r="A50">
            <v>2094</v>
          </cell>
        </row>
        <row r="51">
          <cell r="A51">
            <v>2095</v>
          </cell>
        </row>
        <row r="52">
          <cell r="A52">
            <v>5001</v>
          </cell>
        </row>
        <row r="53">
          <cell r="A53">
            <v>5002</v>
          </cell>
        </row>
        <row r="54">
          <cell r="A54">
            <v>5003</v>
          </cell>
        </row>
        <row r="55">
          <cell r="A55">
            <v>5004</v>
          </cell>
        </row>
        <row r="56">
          <cell r="A56">
            <v>5006</v>
          </cell>
        </row>
        <row r="57">
          <cell r="A57">
            <v>5008</v>
          </cell>
        </row>
        <row r="58">
          <cell r="A58">
            <v>5009</v>
          </cell>
        </row>
        <row r="59">
          <cell r="A59">
            <v>5010</v>
          </cell>
        </row>
        <row r="60">
          <cell r="A60">
            <v>5011</v>
          </cell>
        </row>
        <row r="61">
          <cell r="A61">
            <v>5078</v>
          </cell>
        </row>
        <row r="62">
          <cell r="A62">
            <v>5079</v>
          </cell>
        </row>
        <row r="63">
          <cell r="A63">
            <v>5080</v>
          </cell>
        </row>
        <row r="64">
          <cell r="A64">
            <v>5093</v>
          </cell>
        </row>
        <row r="65">
          <cell r="A65">
            <v>5094</v>
          </cell>
        </row>
        <row r="66">
          <cell r="A66">
            <v>5095</v>
          </cell>
        </row>
        <row r="67">
          <cell r="A67">
            <v>10001</v>
          </cell>
        </row>
        <row r="68">
          <cell r="A68">
            <v>10002</v>
          </cell>
        </row>
        <row r="69">
          <cell r="A69">
            <v>10003</v>
          </cell>
        </row>
        <row r="70">
          <cell r="A70">
            <v>10004</v>
          </cell>
        </row>
        <row r="71">
          <cell r="A71">
            <v>10005</v>
          </cell>
        </row>
        <row r="72">
          <cell r="A72">
            <v>10006</v>
          </cell>
        </row>
        <row r="73">
          <cell r="A73">
            <v>10078</v>
          </cell>
        </row>
        <row r="74">
          <cell r="A74">
            <v>10079</v>
          </cell>
        </row>
        <row r="75">
          <cell r="A75">
            <v>10080</v>
          </cell>
        </row>
        <row r="76">
          <cell r="A76">
            <v>10093</v>
          </cell>
        </row>
        <row r="77">
          <cell r="A77">
            <v>10094</v>
          </cell>
        </row>
        <row r="78">
          <cell r="A78">
            <v>10095</v>
          </cell>
        </row>
        <row r="79">
          <cell r="A79">
            <v>15001</v>
          </cell>
        </row>
        <row r="80">
          <cell r="A80">
            <v>15002</v>
          </cell>
        </row>
        <row r="81">
          <cell r="A81">
            <v>15004</v>
          </cell>
        </row>
        <row r="82">
          <cell r="A82">
            <v>15005</v>
          </cell>
        </row>
        <row r="83">
          <cell r="A83">
            <v>15006</v>
          </cell>
        </row>
        <row r="84">
          <cell r="A84">
            <v>15008</v>
          </cell>
        </row>
        <row r="85">
          <cell r="A85">
            <v>15011</v>
          </cell>
        </row>
        <row r="86">
          <cell r="A86">
            <v>15012</v>
          </cell>
        </row>
        <row r="87">
          <cell r="A87">
            <v>15013</v>
          </cell>
        </row>
        <row r="88">
          <cell r="A88">
            <v>15014</v>
          </cell>
        </row>
        <row r="89">
          <cell r="A89">
            <v>15015</v>
          </cell>
        </row>
        <row r="90">
          <cell r="A90">
            <v>15016</v>
          </cell>
        </row>
        <row r="91">
          <cell r="A91">
            <v>15017</v>
          </cell>
        </row>
        <row r="92">
          <cell r="A92">
            <v>15018</v>
          </cell>
        </row>
        <row r="93">
          <cell r="A93">
            <v>15019</v>
          </cell>
        </row>
        <row r="94">
          <cell r="A94">
            <v>15078</v>
          </cell>
        </row>
        <row r="95">
          <cell r="A95">
            <v>15079</v>
          </cell>
        </row>
        <row r="96">
          <cell r="A96">
            <v>15080</v>
          </cell>
        </row>
        <row r="97">
          <cell r="A97">
            <v>15093</v>
          </cell>
        </row>
        <row r="98">
          <cell r="A98">
            <v>15094</v>
          </cell>
        </row>
        <row r="99">
          <cell r="A99">
            <v>15095</v>
          </cell>
        </row>
        <row r="100">
          <cell r="A100">
            <v>40001</v>
          </cell>
        </row>
        <row r="101">
          <cell r="A101">
            <v>40002</v>
          </cell>
        </row>
        <row r="102">
          <cell r="A102">
            <v>40003</v>
          </cell>
        </row>
        <row r="103">
          <cell r="A103">
            <v>40004</v>
          </cell>
        </row>
        <row r="104">
          <cell r="A104">
            <v>40078</v>
          </cell>
        </row>
        <row r="105">
          <cell r="A105">
            <v>40079</v>
          </cell>
        </row>
        <row r="106">
          <cell r="A106">
            <v>40080</v>
          </cell>
        </row>
        <row r="107">
          <cell r="A107">
            <v>40093</v>
          </cell>
        </row>
        <row r="108">
          <cell r="A108">
            <v>40094</v>
          </cell>
        </row>
        <row r="109">
          <cell r="A109">
            <v>40095</v>
          </cell>
        </row>
        <row r="110">
          <cell r="A110">
            <v>50001</v>
          </cell>
        </row>
        <row r="111">
          <cell r="A111">
            <v>50002</v>
          </cell>
        </row>
        <row r="112">
          <cell r="A112">
            <v>50003</v>
          </cell>
        </row>
        <row r="113">
          <cell r="A113">
            <v>50004</v>
          </cell>
        </row>
        <row r="114">
          <cell r="A114">
            <v>50005</v>
          </cell>
        </row>
        <row r="115">
          <cell r="A115">
            <v>50006</v>
          </cell>
        </row>
        <row r="116">
          <cell r="A116">
            <v>50079</v>
          </cell>
        </row>
        <row r="117">
          <cell r="A117">
            <v>50080</v>
          </cell>
        </row>
        <row r="118">
          <cell r="A118">
            <v>50093</v>
          </cell>
        </row>
        <row r="119">
          <cell r="A119">
            <v>50094</v>
          </cell>
        </row>
        <row r="120">
          <cell r="A120">
            <v>50095</v>
          </cell>
        </row>
        <row r="121">
          <cell r="A121">
            <v>55001</v>
          </cell>
        </row>
        <row r="122">
          <cell r="A122">
            <v>55002</v>
          </cell>
        </row>
        <row r="123">
          <cell r="A123">
            <v>55003</v>
          </cell>
        </row>
        <row r="124">
          <cell r="A124">
            <v>55078</v>
          </cell>
        </row>
        <row r="125">
          <cell r="A125">
            <v>55079</v>
          </cell>
        </row>
        <row r="126">
          <cell r="A126">
            <v>55080</v>
          </cell>
        </row>
        <row r="127">
          <cell r="A127">
            <v>55093</v>
          </cell>
        </row>
        <row r="128">
          <cell r="A128">
            <v>55094</v>
          </cell>
        </row>
        <row r="129">
          <cell r="A129">
            <v>55095</v>
          </cell>
        </row>
        <row r="130">
          <cell r="A130">
            <v>60001</v>
          </cell>
        </row>
        <row r="131">
          <cell r="A131">
            <v>60002</v>
          </cell>
        </row>
        <row r="132">
          <cell r="A132">
            <v>60003</v>
          </cell>
        </row>
        <row r="133">
          <cell r="A133">
            <v>60004</v>
          </cell>
        </row>
        <row r="134">
          <cell r="A134">
            <v>60005</v>
          </cell>
        </row>
        <row r="135">
          <cell r="A135">
            <v>60011</v>
          </cell>
        </row>
        <row r="136">
          <cell r="A136">
            <v>60012</v>
          </cell>
        </row>
        <row r="137">
          <cell r="A137">
            <v>60013</v>
          </cell>
        </row>
        <row r="138">
          <cell r="A138">
            <v>60014</v>
          </cell>
        </row>
        <row r="139">
          <cell r="A139">
            <v>60015</v>
          </cell>
        </row>
        <row r="140">
          <cell r="A140">
            <v>60016</v>
          </cell>
        </row>
        <row r="141">
          <cell r="A141">
            <v>60017</v>
          </cell>
        </row>
        <row r="142">
          <cell r="A142">
            <v>60031</v>
          </cell>
        </row>
        <row r="143">
          <cell r="A143">
            <v>60041</v>
          </cell>
        </row>
        <row r="144">
          <cell r="A144">
            <v>60042</v>
          </cell>
        </row>
        <row r="145">
          <cell r="A145">
            <v>60043</v>
          </cell>
        </row>
        <row r="146">
          <cell r="A146">
            <v>60044</v>
          </cell>
        </row>
        <row r="147">
          <cell r="A147">
            <v>60046</v>
          </cell>
        </row>
        <row r="148">
          <cell r="A148">
            <v>60047</v>
          </cell>
        </row>
        <row r="149">
          <cell r="A149">
            <v>60052</v>
          </cell>
        </row>
        <row r="150">
          <cell r="A150">
            <v>60053</v>
          </cell>
        </row>
        <row r="151">
          <cell r="A151">
            <v>60055</v>
          </cell>
        </row>
        <row r="152">
          <cell r="A152">
            <v>60056</v>
          </cell>
        </row>
        <row r="153">
          <cell r="A153">
            <v>60060</v>
          </cell>
        </row>
        <row r="154">
          <cell r="A154">
            <v>60061</v>
          </cell>
        </row>
        <row r="155">
          <cell r="A155">
            <v>60078</v>
          </cell>
        </row>
        <row r="156">
          <cell r="A156">
            <v>60079</v>
          </cell>
        </row>
        <row r="157">
          <cell r="A157">
            <v>60080</v>
          </cell>
        </row>
        <row r="158">
          <cell r="A158">
            <v>60093</v>
          </cell>
        </row>
        <row r="159">
          <cell r="A159">
            <v>60094</v>
          </cell>
        </row>
        <row r="160">
          <cell r="A160">
            <v>60095</v>
          </cell>
        </row>
        <row r="161">
          <cell r="A161">
            <v>63001</v>
          </cell>
        </row>
        <row r="162">
          <cell r="A162">
            <v>63002</v>
          </cell>
        </row>
        <row r="163">
          <cell r="A163">
            <v>63003</v>
          </cell>
        </row>
        <row r="164">
          <cell r="A164">
            <v>63078</v>
          </cell>
        </row>
        <row r="165">
          <cell r="A165">
            <v>63079</v>
          </cell>
        </row>
        <row r="166">
          <cell r="A166">
            <v>63080</v>
          </cell>
        </row>
        <row r="167">
          <cell r="A167">
            <v>63093</v>
          </cell>
        </row>
        <row r="168">
          <cell r="A168">
            <v>63094</v>
          </cell>
        </row>
        <row r="169">
          <cell r="A169">
            <v>63095</v>
          </cell>
        </row>
        <row r="170">
          <cell r="A170">
            <v>70001</v>
          </cell>
        </row>
        <row r="171">
          <cell r="A171">
            <v>70004</v>
          </cell>
        </row>
        <row r="172">
          <cell r="A172">
            <v>70005</v>
          </cell>
        </row>
        <row r="173">
          <cell r="A173">
            <v>70012</v>
          </cell>
        </row>
        <row r="174">
          <cell r="A174">
            <v>70013</v>
          </cell>
        </row>
        <row r="175">
          <cell r="A175">
            <v>70014</v>
          </cell>
        </row>
        <row r="176">
          <cell r="A176">
            <v>70015</v>
          </cell>
        </row>
        <row r="177">
          <cell r="A177">
            <v>70016</v>
          </cell>
        </row>
        <row r="178">
          <cell r="A178">
            <v>70017</v>
          </cell>
        </row>
        <row r="179">
          <cell r="A179">
            <v>70020</v>
          </cell>
        </row>
        <row r="180">
          <cell r="A180">
            <v>70021</v>
          </cell>
        </row>
        <row r="181">
          <cell r="A181">
            <v>70022</v>
          </cell>
        </row>
        <row r="182">
          <cell r="A182">
            <v>70023</v>
          </cell>
        </row>
        <row r="183">
          <cell r="A183">
            <v>70078</v>
          </cell>
        </row>
        <row r="184">
          <cell r="A184">
            <v>70079</v>
          </cell>
        </row>
        <row r="185">
          <cell r="A185">
            <v>70080</v>
          </cell>
        </row>
        <row r="186">
          <cell r="A186">
            <v>70093</v>
          </cell>
        </row>
        <row r="187">
          <cell r="A187">
            <v>70094</v>
          </cell>
        </row>
        <row r="188">
          <cell r="A188">
            <v>70095</v>
          </cell>
        </row>
        <row r="189">
          <cell r="A189">
            <v>71001</v>
          </cell>
        </row>
        <row r="190">
          <cell r="A190">
            <v>71002</v>
          </cell>
        </row>
        <row r="191">
          <cell r="A191">
            <v>71003</v>
          </cell>
        </row>
        <row r="192">
          <cell r="A192">
            <v>71004</v>
          </cell>
        </row>
        <row r="193">
          <cell r="A193">
            <v>71005</v>
          </cell>
        </row>
        <row r="194">
          <cell r="A194">
            <v>71012</v>
          </cell>
        </row>
        <row r="195">
          <cell r="A195">
            <v>71013</v>
          </cell>
        </row>
        <row r="196">
          <cell r="A196">
            <v>71014</v>
          </cell>
        </row>
        <row r="197">
          <cell r="A197">
            <v>71015</v>
          </cell>
        </row>
        <row r="198">
          <cell r="A198">
            <v>71016</v>
          </cell>
        </row>
        <row r="199">
          <cell r="A199">
            <v>71017</v>
          </cell>
        </row>
        <row r="200">
          <cell r="A200">
            <v>71018</v>
          </cell>
        </row>
        <row r="201">
          <cell r="A201">
            <v>71019</v>
          </cell>
        </row>
        <row r="202">
          <cell r="A202">
            <v>71020</v>
          </cell>
        </row>
        <row r="203">
          <cell r="A203">
            <v>71021</v>
          </cell>
        </row>
        <row r="204">
          <cell r="A204">
            <v>71030</v>
          </cell>
        </row>
        <row r="205">
          <cell r="A205">
            <v>71031</v>
          </cell>
        </row>
        <row r="206">
          <cell r="A206">
            <v>71032</v>
          </cell>
        </row>
        <row r="207">
          <cell r="A207">
            <v>71035</v>
          </cell>
        </row>
        <row r="208">
          <cell r="A208">
            <v>71078</v>
          </cell>
        </row>
        <row r="209">
          <cell r="A209">
            <v>71079</v>
          </cell>
        </row>
        <row r="210">
          <cell r="A210">
            <v>71080</v>
          </cell>
        </row>
        <row r="211">
          <cell r="A211">
            <v>71093</v>
          </cell>
        </row>
        <row r="212">
          <cell r="A212">
            <v>71094</v>
          </cell>
        </row>
        <row r="213">
          <cell r="A213">
            <v>71095</v>
          </cell>
        </row>
        <row r="214">
          <cell r="A214">
            <v>72001</v>
          </cell>
        </row>
        <row r="215">
          <cell r="A215">
            <v>72002</v>
          </cell>
        </row>
        <row r="216">
          <cell r="A216">
            <v>72079</v>
          </cell>
        </row>
        <row r="217">
          <cell r="A217">
            <v>72080</v>
          </cell>
        </row>
        <row r="218">
          <cell r="A218">
            <v>72093</v>
          </cell>
        </row>
        <row r="219">
          <cell r="A219">
            <v>72094</v>
          </cell>
        </row>
        <row r="220">
          <cell r="A220">
            <v>72095</v>
          </cell>
        </row>
        <row r="221">
          <cell r="A221">
            <v>73001</v>
          </cell>
        </row>
        <row r="222">
          <cell r="A222">
            <v>73002</v>
          </cell>
        </row>
        <row r="223">
          <cell r="A223">
            <v>73003</v>
          </cell>
        </row>
        <row r="224">
          <cell r="A224">
            <v>73005</v>
          </cell>
        </row>
        <row r="225">
          <cell r="A225">
            <v>73006</v>
          </cell>
        </row>
        <row r="226">
          <cell r="A226">
            <v>73007</v>
          </cell>
        </row>
        <row r="227">
          <cell r="A227">
            <v>73008</v>
          </cell>
        </row>
        <row r="228">
          <cell r="A228">
            <v>73009</v>
          </cell>
        </row>
        <row r="229">
          <cell r="A229">
            <v>73010</v>
          </cell>
        </row>
        <row r="230">
          <cell r="A230">
            <v>73011</v>
          </cell>
        </row>
        <row r="231">
          <cell r="A231">
            <v>73079</v>
          </cell>
        </row>
        <row r="232">
          <cell r="A232">
            <v>73093</v>
          </cell>
        </row>
        <row r="233">
          <cell r="A233">
            <v>73094</v>
          </cell>
        </row>
        <row r="234">
          <cell r="A234">
            <v>73095</v>
          </cell>
        </row>
        <row r="235">
          <cell r="A235">
            <v>75001</v>
          </cell>
        </row>
        <row r="236">
          <cell r="A236">
            <v>75002</v>
          </cell>
        </row>
        <row r="237">
          <cell r="A237">
            <v>75003</v>
          </cell>
        </row>
        <row r="238">
          <cell r="A238">
            <v>75004</v>
          </cell>
        </row>
        <row r="239">
          <cell r="A239">
            <v>75006</v>
          </cell>
        </row>
        <row r="240">
          <cell r="A240">
            <v>75007</v>
          </cell>
        </row>
        <row r="241">
          <cell r="A241">
            <v>75008</v>
          </cell>
        </row>
        <row r="242">
          <cell r="A242">
            <v>75009</v>
          </cell>
        </row>
        <row r="243">
          <cell r="A243">
            <v>75010</v>
          </cell>
        </row>
        <row r="244">
          <cell r="A244">
            <v>75011</v>
          </cell>
        </row>
        <row r="245">
          <cell r="A245">
            <v>75013</v>
          </cell>
        </row>
        <row r="246">
          <cell r="A246">
            <v>75014</v>
          </cell>
        </row>
        <row r="247">
          <cell r="A247">
            <v>75015</v>
          </cell>
        </row>
        <row r="248">
          <cell r="A248">
            <v>75016</v>
          </cell>
        </row>
        <row r="249">
          <cell r="A249">
            <v>75017</v>
          </cell>
        </row>
        <row r="250">
          <cell r="A250">
            <v>75018</v>
          </cell>
        </row>
        <row r="251">
          <cell r="A251">
            <v>75019</v>
          </cell>
        </row>
        <row r="252">
          <cell r="A252">
            <v>75020</v>
          </cell>
        </row>
        <row r="253">
          <cell r="A253">
            <v>75022</v>
          </cell>
        </row>
        <row r="254">
          <cell r="A254">
            <v>75023</v>
          </cell>
        </row>
        <row r="255">
          <cell r="A255">
            <v>75045</v>
          </cell>
        </row>
        <row r="256">
          <cell r="A256">
            <v>75046</v>
          </cell>
        </row>
        <row r="257">
          <cell r="A257">
            <v>75051</v>
          </cell>
        </row>
        <row r="258">
          <cell r="A258">
            <v>75052</v>
          </cell>
        </row>
        <row r="259">
          <cell r="A259">
            <v>75053</v>
          </cell>
        </row>
        <row r="260">
          <cell r="A260">
            <v>75054</v>
          </cell>
        </row>
        <row r="261">
          <cell r="A261">
            <v>75055</v>
          </cell>
        </row>
        <row r="262">
          <cell r="A262">
            <v>75056</v>
          </cell>
        </row>
        <row r="263">
          <cell r="A263">
            <v>75057</v>
          </cell>
        </row>
        <row r="264">
          <cell r="A264">
            <v>75058</v>
          </cell>
        </row>
        <row r="265">
          <cell r="A265">
            <v>75059</v>
          </cell>
        </row>
        <row r="266">
          <cell r="A266">
            <v>75060</v>
          </cell>
        </row>
        <row r="267">
          <cell r="A267">
            <v>75061</v>
          </cell>
        </row>
        <row r="268">
          <cell r="A268">
            <v>75062</v>
          </cell>
        </row>
        <row r="269">
          <cell r="A269">
            <v>75063</v>
          </cell>
        </row>
        <row r="270">
          <cell r="A270">
            <v>75065</v>
          </cell>
        </row>
        <row r="271">
          <cell r="A271">
            <v>75066</v>
          </cell>
        </row>
        <row r="272">
          <cell r="A272">
            <v>75067</v>
          </cell>
        </row>
        <row r="273">
          <cell r="A273">
            <v>75068</v>
          </cell>
        </row>
        <row r="274">
          <cell r="A274">
            <v>75070</v>
          </cell>
        </row>
        <row r="275">
          <cell r="A275">
            <v>75071</v>
          </cell>
        </row>
        <row r="276">
          <cell r="A276">
            <v>75072</v>
          </cell>
        </row>
        <row r="277">
          <cell r="A277">
            <v>75073</v>
          </cell>
        </row>
        <row r="278">
          <cell r="A278">
            <v>75074</v>
          </cell>
        </row>
        <row r="279">
          <cell r="A279">
            <v>75075</v>
          </cell>
        </row>
        <row r="280">
          <cell r="A280">
            <v>75076</v>
          </cell>
        </row>
        <row r="281">
          <cell r="A281">
            <v>75077</v>
          </cell>
        </row>
        <row r="282">
          <cell r="A282">
            <v>75078</v>
          </cell>
        </row>
        <row r="283">
          <cell r="A283">
            <v>75079</v>
          </cell>
        </row>
        <row r="284">
          <cell r="A284">
            <v>75080</v>
          </cell>
        </row>
        <row r="285">
          <cell r="A285">
            <v>75093</v>
          </cell>
        </row>
        <row r="286">
          <cell r="A286">
            <v>75094</v>
          </cell>
        </row>
        <row r="287">
          <cell r="A287">
            <v>75095</v>
          </cell>
        </row>
        <row r="288">
          <cell r="A288">
            <v>75101</v>
          </cell>
        </row>
        <row r="289">
          <cell r="A289">
            <v>75102</v>
          </cell>
        </row>
        <row r="290">
          <cell r="A290">
            <v>75103</v>
          </cell>
        </row>
        <row r="291">
          <cell r="A291">
            <v>75104</v>
          </cell>
        </row>
        <row r="292">
          <cell r="A292">
            <v>75105</v>
          </cell>
        </row>
        <row r="293">
          <cell r="A293">
            <v>75106</v>
          </cell>
        </row>
        <row r="294">
          <cell r="A294">
            <v>75107</v>
          </cell>
        </row>
        <row r="295">
          <cell r="A295">
            <v>75108</v>
          </cell>
        </row>
        <row r="296">
          <cell r="A296">
            <v>75109</v>
          </cell>
        </row>
        <row r="297">
          <cell r="A297">
            <v>75110</v>
          </cell>
        </row>
        <row r="298">
          <cell r="A298">
            <v>75112</v>
          </cell>
        </row>
        <row r="299">
          <cell r="A299">
            <v>75113</v>
          </cell>
        </row>
        <row r="300">
          <cell r="A300">
            <v>75178</v>
          </cell>
        </row>
        <row r="301">
          <cell r="A301">
            <v>75179</v>
          </cell>
        </row>
        <row r="302">
          <cell r="A302">
            <v>75080</v>
          </cell>
        </row>
        <row r="303">
          <cell r="A303">
            <v>75193</v>
          </cell>
        </row>
        <row r="304">
          <cell r="A304">
            <v>75194</v>
          </cell>
        </row>
        <row r="305">
          <cell r="A305">
            <v>75195</v>
          </cell>
        </row>
        <row r="306">
          <cell r="A306">
            <v>75201</v>
          </cell>
        </row>
        <row r="307">
          <cell r="A307">
            <v>75202</v>
          </cell>
        </row>
        <row r="308">
          <cell r="A308">
            <v>75203</v>
          </cell>
        </row>
        <row r="309">
          <cell r="A309">
            <v>75204</v>
          </cell>
        </row>
        <row r="310">
          <cell r="A310">
            <v>75207</v>
          </cell>
        </row>
        <row r="311">
          <cell r="A311">
            <v>75208</v>
          </cell>
        </row>
        <row r="312">
          <cell r="A312">
            <v>75209</v>
          </cell>
        </row>
        <row r="313">
          <cell r="A313">
            <v>75210</v>
          </cell>
        </row>
        <row r="314">
          <cell r="A314">
            <v>75212</v>
          </cell>
        </row>
        <row r="315">
          <cell r="A315">
            <v>75213</v>
          </cell>
        </row>
        <row r="316">
          <cell r="A316">
            <v>75214</v>
          </cell>
        </row>
        <row r="317">
          <cell r="A317">
            <v>75215</v>
          </cell>
        </row>
        <row r="318">
          <cell r="A318">
            <v>75216</v>
          </cell>
        </row>
        <row r="319">
          <cell r="A319">
            <v>75217</v>
          </cell>
        </row>
        <row r="320">
          <cell r="A320">
            <v>75218</v>
          </cell>
        </row>
        <row r="321">
          <cell r="A321">
            <v>75219</v>
          </cell>
        </row>
        <row r="322">
          <cell r="A322">
            <v>75220</v>
          </cell>
        </row>
        <row r="323">
          <cell r="A323">
            <v>75221</v>
          </cell>
        </row>
        <row r="324">
          <cell r="A324">
            <v>75278</v>
          </cell>
        </row>
        <row r="325">
          <cell r="A325">
            <v>75279</v>
          </cell>
        </row>
        <row r="326">
          <cell r="A326">
            <v>75280</v>
          </cell>
        </row>
        <row r="327">
          <cell r="A327">
            <v>75293</v>
          </cell>
        </row>
        <row r="328">
          <cell r="A328">
            <v>75294</v>
          </cell>
        </row>
        <row r="329">
          <cell r="A329">
            <v>75295</v>
          </cell>
        </row>
        <row r="330">
          <cell r="A330">
            <v>75301</v>
          </cell>
        </row>
        <row r="331">
          <cell r="A331">
            <v>75302</v>
          </cell>
        </row>
        <row r="332">
          <cell r="A332">
            <v>75303</v>
          </cell>
        </row>
        <row r="333">
          <cell r="A333">
            <v>75305</v>
          </cell>
        </row>
        <row r="334">
          <cell r="A334">
            <v>75306</v>
          </cell>
        </row>
        <row r="335">
          <cell r="A335">
            <v>75307</v>
          </cell>
        </row>
        <row r="336">
          <cell r="A336">
            <v>75308</v>
          </cell>
        </row>
        <row r="337">
          <cell r="A337">
            <v>75309</v>
          </cell>
        </row>
        <row r="338">
          <cell r="A338">
            <v>75310</v>
          </cell>
        </row>
        <row r="339">
          <cell r="A339">
            <v>75311</v>
          </cell>
        </row>
        <row r="340">
          <cell r="A340">
            <v>75312</v>
          </cell>
        </row>
        <row r="341">
          <cell r="A341">
            <v>75313</v>
          </cell>
        </row>
        <row r="342">
          <cell r="A342">
            <v>75379</v>
          </cell>
        </row>
        <row r="343">
          <cell r="A343">
            <v>75380</v>
          </cell>
        </row>
        <row r="344">
          <cell r="A344">
            <v>75393</v>
          </cell>
        </row>
        <row r="345">
          <cell r="A345">
            <v>75394</v>
          </cell>
        </row>
        <row r="346">
          <cell r="A346">
            <v>75395</v>
          </cell>
        </row>
        <row r="347">
          <cell r="A347">
            <v>75402</v>
          </cell>
        </row>
        <row r="348">
          <cell r="A348">
            <v>75403</v>
          </cell>
        </row>
        <row r="349">
          <cell r="A349">
            <v>75404</v>
          </cell>
        </row>
        <row r="350">
          <cell r="A350">
            <v>75405</v>
          </cell>
        </row>
        <row r="351">
          <cell r="A351">
            <v>75406</v>
          </cell>
        </row>
        <row r="352">
          <cell r="A352">
            <v>75408</v>
          </cell>
        </row>
        <row r="353">
          <cell r="A353">
            <v>75409</v>
          </cell>
        </row>
        <row r="354">
          <cell r="A354">
            <v>75410</v>
          </cell>
        </row>
        <row r="355">
          <cell r="A355">
            <v>75411</v>
          </cell>
        </row>
        <row r="356">
          <cell r="A356">
            <v>75412</v>
          </cell>
        </row>
        <row r="357">
          <cell r="A357">
            <v>75413</v>
          </cell>
        </row>
        <row r="358">
          <cell r="A358">
            <v>75414</v>
          </cell>
        </row>
        <row r="359">
          <cell r="A359">
            <v>75415</v>
          </cell>
        </row>
        <row r="360">
          <cell r="A360">
            <v>75416</v>
          </cell>
        </row>
        <row r="361">
          <cell r="A361">
            <v>75417</v>
          </cell>
        </row>
        <row r="362">
          <cell r="A362">
            <v>75418</v>
          </cell>
        </row>
        <row r="363">
          <cell r="A363">
            <v>75419</v>
          </cell>
        </row>
        <row r="364">
          <cell r="A364">
            <v>75420</v>
          </cell>
        </row>
        <row r="365">
          <cell r="A365">
            <v>75421</v>
          </cell>
        </row>
        <row r="366">
          <cell r="A366">
            <v>75422</v>
          </cell>
        </row>
        <row r="367">
          <cell r="A367">
            <v>75478</v>
          </cell>
        </row>
        <row r="368">
          <cell r="A368">
            <v>75479</v>
          </cell>
        </row>
        <row r="369">
          <cell r="A369">
            <v>75480</v>
          </cell>
        </row>
        <row r="370">
          <cell r="A370">
            <v>75493</v>
          </cell>
        </row>
        <row r="371">
          <cell r="A371">
            <v>75494</v>
          </cell>
        </row>
        <row r="372">
          <cell r="A372">
            <v>75495</v>
          </cell>
        </row>
        <row r="373">
          <cell r="A373">
            <v>75501</v>
          </cell>
        </row>
        <row r="374">
          <cell r="A374">
            <v>75502</v>
          </cell>
        </row>
        <row r="375">
          <cell r="A375">
            <v>75503</v>
          </cell>
        </row>
        <row r="376">
          <cell r="A376">
            <v>75504</v>
          </cell>
        </row>
        <row r="377">
          <cell r="A377">
            <v>75505</v>
          </cell>
        </row>
        <row r="378">
          <cell r="A378">
            <v>75506</v>
          </cell>
        </row>
        <row r="379">
          <cell r="A379">
            <v>75507</v>
          </cell>
        </row>
        <row r="380">
          <cell r="A380">
            <v>75512</v>
          </cell>
        </row>
        <row r="381">
          <cell r="A381">
            <v>75513</v>
          </cell>
        </row>
        <row r="382">
          <cell r="A382">
            <v>75514</v>
          </cell>
        </row>
        <row r="383">
          <cell r="A383">
            <v>75578</v>
          </cell>
        </row>
        <row r="384">
          <cell r="A384">
            <v>75579</v>
          </cell>
        </row>
        <row r="385">
          <cell r="A385">
            <v>75580</v>
          </cell>
        </row>
        <row r="386">
          <cell r="A386">
            <v>75593</v>
          </cell>
        </row>
        <row r="387">
          <cell r="A387">
            <v>75594</v>
          </cell>
        </row>
        <row r="388">
          <cell r="A388">
            <v>75595</v>
          </cell>
        </row>
        <row r="389">
          <cell r="A389">
            <v>75601</v>
          </cell>
        </row>
        <row r="390">
          <cell r="A390">
            <v>75602</v>
          </cell>
        </row>
        <row r="391">
          <cell r="A391">
            <v>75603</v>
          </cell>
        </row>
        <row r="392">
          <cell r="A392">
            <v>75604</v>
          </cell>
        </row>
        <row r="393">
          <cell r="A393">
            <v>75605</v>
          </cell>
        </row>
        <row r="394">
          <cell r="A394">
            <v>75607</v>
          </cell>
        </row>
        <row r="395">
          <cell r="A395">
            <v>75608</v>
          </cell>
        </row>
        <row r="396">
          <cell r="A396">
            <v>75609</v>
          </cell>
        </row>
        <row r="397">
          <cell r="A397">
            <v>75610</v>
          </cell>
        </row>
        <row r="398">
          <cell r="A398">
            <v>75611</v>
          </cell>
        </row>
        <row r="399">
          <cell r="A399">
            <v>75612</v>
          </cell>
        </row>
        <row r="400">
          <cell r="A400">
            <v>75613</v>
          </cell>
        </row>
        <row r="401">
          <cell r="A401">
            <v>75614</v>
          </cell>
        </row>
        <row r="402">
          <cell r="A402">
            <v>75615</v>
          </cell>
        </row>
        <row r="403">
          <cell r="A403">
            <v>75616</v>
          </cell>
        </row>
        <row r="404">
          <cell r="A404">
            <v>75617</v>
          </cell>
        </row>
        <row r="405">
          <cell r="A405">
            <v>75618</v>
          </cell>
        </row>
        <row r="406">
          <cell r="A406">
            <v>75619</v>
          </cell>
        </row>
        <row r="407">
          <cell r="A407">
            <v>75620</v>
          </cell>
        </row>
        <row r="408">
          <cell r="A408">
            <v>75621</v>
          </cell>
        </row>
        <row r="409">
          <cell r="A409">
            <v>75622</v>
          </cell>
        </row>
        <row r="410">
          <cell r="A410">
            <v>75623</v>
          </cell>
        </row>
        <row r="411">
          <cell r="A411">
            <v>75624</v>
          </cell>
        </row>
        <row r="412">
          <cell r="A412">
            <v>75625</v>
          </cell>
        </row>
        <row r="413">
          <cell r="A413">
            <v>75626</v>
          </cell>
        </row>
        <row r="414">
          <cell r="A414">
            <v>75627</v>
          </cell>
        </row>
        <row r="415">
          <cell r="A415">
            <v>75628</v>
          </cell>
        </row>
        <row r="416">
          <cell r="A416">
            <v>75629</v>
          </cell>
        </row>
        <row r="417">
          <cell r="A417">
            <v>75630</v>
          </cell>
        </row>
        <row r="418">
          <cell r="A418">
            <v>75647</v>
          </cell>
        </row>
        <row r="419">
          <cell r="A419">
            <v>75648</v>
          </cell>
        </row>
        <row r="420">
          <cell r="A420">
            <v>75649</v>
          </cell>
        </row>
        <row r="421">
          <cell r="A421">
            <v>75650</v>
          </cell>
        </row>
        <row r="422">
          <cell r="A422">
            <v>75651</v>
          </cell>
        </row>
        <row r="423">
          <cell r="A423">
            <v>75652</v>
          </cell>
        </row>
        <row r="424">
          <cell r="A424">
            <v>75653</v>
          </cell>
        </row>
        <row r="425">
          <cell r="A425">
            <v>75654</v>
          </cell>
        </row>
        <row r="426">
          <cell r="A426">
            <v>75655</v>
          </cell>
        </row>
        <row r="427">
          <cell r="A427">
            <v>75656</v>
          </cell>
        </row>
        <row r="428">
          <cell r="A428">
            <v>75701</v>
          </cell>
        </row>
        <row r="429">
          <cell r="A429">
            <v>75702</v>
          </cell>
        </row>
        <row r="430">
          <cell r="A430">
            <v>75703</v>
          </cell>
        </row>
        <row r="431">
          <cell r="A431">
            <v>75704</v>
          </cell>
        </row>
        <row r="432">
          <cell r="A432">
            <v>75705</v>
          </cell>
        </row>
        <row r="433">
          <cell r="A433">
            <v>75801</v>
          </cell>
        </row>
        <row r="434">
          <cell r="A434">
            <v>75802</v>
          </cell>
        </row>
        <row r="435">
          <cell r="A435">
            <v>75803</v>
          </cell>
        </row>
        <row r="436">
          <cell r="A436">
            <v>75804</v>
          </cell>
        </row>
        <row r="437">
          <cell r="A437">
            <v>75805</v>
          </cell>
        </row>
        <row r="438">
          <cell r="A438">
            <v>75807</v>
          </cell>
        </row>
        <row r="439">
          <cell r="A439">
            <v>75808</v>
          </cell>
        </row>
        <row r="440">
          <cell r="A440">
            <v>75809</v>
          </cell>
        </row>
        <row r="441">
          <cell r="A441">
            <v>75810</v>
          </cell>
        </row>
        <row r="442">
          <cell r="A442">
            <v>75811</v>
          </cell>
        </row>
        <row r="443">
          <cell r="A443">
            <v>75812</v>
          </cell>
        </row>
        <row r="444">
          <cell r="A444">
            <v>75813</v>
          </cell>
        </row>
        <row r="445">
          <cell r="A445">
            <v>75814</v>
          </cell>
        </row>
        <row r="446">
          <cell r="A446">
            <v>75815</v>
          </cell>
        </row>
        <row r="447">
          <cell r="A447">
            <v>75816</v>
          </cell>
        </row>
        <row r="448">
          <cell r="A448">
            <v>75817</v>
          </cell>
        </row>
        <row r="449">
          <cell r="A449">
            <v>75818</v>
          </cell>
        </row>
        <row r="450">
          <cell r="A450">
            <v>75820</v>
          </cell>
        </row>
        <row r="451">
          <cell r="A451">
            <v>75821</v>
          </cell>
        </row>
        <row r="452">
          <cell r="A452">
            <v>75822</v>
          </cell>
        </row>
        <row r="453">
          <cell r="A453">
            <v>75823</v>
          </cell>
        </row>
        <row r="454">
          <cell r="A454">
            <v>75824</v>
          </cell>
        </row>
        <row r="455">
          <cell r="A455">
            <v>75831</v>
          </cell>
        </row>
        <row r="456">
          <cell r="A456">
            <v>75832</v>
          </cell>
        </row>
        <row r="457">
          <cell r="A457">
            <v>75833</v>
          </cell>
        </row>
        <row r="458">
          <cell r="A458">
            <v>75850</v>
          </cell>
        </row>
        <row r="459">
          <cell r="A459">
            <v>75860</v>
          </cell>
        </row>
        <row r="460">
          <cell r="A460">
            <v>75861</v>
          </cell>
        </row>
        <row r="461">
          <cell r="A461">
            <v>75862</v>
          </cell>
        </row>
        <row r="462">
          <cell r="A462">
            <v>80101</v>
          </cell>
        </row>
        <row r="463">
          <cell r="A463">
            <v>80102</v>
          </cell>
        </row>
        <row r="464">
          <cell r="A464">
            <v>80103</v>
          </cell>
        </row>
        <row r="465">
          <cell r="A465">
            <v>80104</v>
          </cell>
        </row>
        <row r="466">
          <cell r="A466">
            <v>80105</v>
          </cell>
        </row>
        <row r="467">
          <cell r="A467">
            <v>80106</v>
          </cell>
        </row>
        <row r="468">
          <cell r="A468">
            <v>80110</v>
          </cell>
        </row>
        <row r="469">
          <cell r="A469">
            <v>80111</v>
          </cell>
        </row>
        <row r="470">
          <cell r="A470">
            <v>80113</v>
          </cell>
        </row>
        <row r="471">
          <cell r="A471">
            <v>80114</v>
          </cell>
        </row>
        <row r="472">
          <cell r="A472">
            <v>80120</v>
          </cell>
        </row>
        <row r="473">
          <cell r="A473">
            <v>80121</v>
          </cell>
        </row>
        <row r="474">
          <cell r="A474">
            <v>80123</v>
          </cell>
        </row>
        <row r="475">
          <cell r="A475">
            <v>80124</v>
          </cell>
        </row>
        <row r="476">
          <cell r="A476">
            <v>80130</v>
          </cell>
        </row>
        <row r="477">
          <cell r="A477">
            <v>80131</v>
          </cell>
        </row>
        <row r="478">
          <cell r="A478">
            <v>80132</v>
          </cell>
        </row>
        <row r="479">
          <cell r="A479">
            <v>80134</v>
          </cell>
        </row>
        <row r="480">
          <cell r="A480">
            <v>80135</v>
          </cell>
        </row>
        <row r="481">
          <cell r="A481">
            <v>80136</v>
          </cell>
        </row>
        <row r="482">
          <cell r="A482">
            <v>80140</v>
          </cell>
        </row>
        <row r="483">
          <cell r="A483">
            <v>80141</v>
          </cell>
        </row>
        <row r="484">
          <cell r="A484">
            <v>80142</v>
          </cell>
        </row>
        <row r="485">
          <cell r="A485">
            <v>80143</v>
          </cell>
        </row>
        <row r="486">
          <cell r="A486">
            <v>80144</v>
          </cell>
        </row>
        <row r="487">
          <cell r="A487">
            <v>80145</v>
          </cell>
        </row>
        <row r="488">
          <cell r="A488">
            <v>80146</v>
          </cell>
        </row>
        <row r="489">
          <cell r="A489">
            <v>80147</v>
          </cell>
        </row>
        <row r="490">
          <cell r="A490">
            <v>80148</v>
          </cell>
        </row>
        <row r="491">
          <cell r="A491">
            <v>80178</v>
          </cell>
        </row>
        <row r="492">
          <cell r="A492">
            <v>80179</v>
          </cell>
        </row>
        <row r="493">
          <cell r="A493">
            <v>80180</v>
          </cell>
        </row>
        <row r="494">
          <cell r="A494">
            <v>80193</v>
          </cell>
        </row>
        <row r="495">
          <cell r="A495">
            <v>80194</v>
          </cell>
        </row>
        <row r="496">
          <cell r="A496">
            <v>80195</v>
          </cell>
        </row>
        <row r="497">
          <cell r="A497">
            <v>80302</v>
          </cell>
        </row>
        <row r="498">
          <cell r="A498">
            <v>80303</v>
          </cell>
        </row>
        <row r="499">
          <cell r="A499">
            <v>80306</v>
          </cell>
        </row>
        <row r="500">
          <cell r="A500">
            <v>80307</v>
          </cell>
        </row>
        <row r="501">
          <cell r="A501">
            <v>80309</v>
          </cell>
        </row>
        <row r="502">
          <cell r="A502">
            <v>80310</v>
          </cell>
        </row>
        <row r="503">
          <cell r="A503">
            <v>80311</v>
          </cell>
        </row>
        <row r="504">
          <cell r="A504">
            <v>80378</v>
          </cell>
        </row>
        <row r="505">
          <cell r="A505">
            <v>80379</v>
          </cell>
        </row>
        <row r="506">
          <cell r="A506">
            <v>80380</v>
          </cell>
        </row>
        <row r="507">
          <cell r="A507">
            <v>80393</v>
          </cell>
        </row>
        <row r="508">
          <cell r="A508">
            <v>80394</v>
          </cell>
        </row>
        <row r="509">
          <cell r="A509">
            <v>80395</v>
          </cell>
        </row>
        <row r="510">
          <cell r="A510">
            <v>85111</v>
          </cell>
        </row>
        <row r="511">
          <cell r="A511">
            <v>85112</v>
          </cell>
        </row>
        <row r="512">
          <cell r="A512">
            <v>85115</v>
          </cell>
        </row>
        <row r="513">
          <cell r="A513">
            <v>85116</v>
          </cell>
        </row>
        <row r="514">
          <cell r="A514">
            <v>85117</v>
          </cell>
        </row>
        <row r="515">
          <cell r="A515">
            <v>85118</v>
          </cell>
        </row>
        <row r="516">
          <cell r="A516">
            <v>85119</v>
          </cell>
        </row>
        <row r="517">
          <cell r="A517">
            <v>85120</v>
          </cell>
        </row>
        <row r="518">
          <cell r="A518">
            <v>85121</v>
          </cell>
        </row>
        <row r="519">
          <cell r="A519">
            <v>85131</v>
          </cell>
        </row>
        <row r="520">
          <cell r="A520">
            <v>85132</v>
          </cell>
        </row>
        <row r="521">
          <cell r="A521">
            <v>85133</v>
          </cell>
        </row>
        <row r="522">
          <cell r="A522">
            <v>85134</v>
          </cell>
        </row>
        <row r="523">
          <cell r="A523">
            <v>85136</v>
          </cell>
        </row>
        <row r="524">
          <cell r="A524">
            <v>85137</v>
          </cell>
        </row>
        <row r="525">
          <cell r="A525">
            <v>85138</v>
          </cell>
        </row>
        <row r="526">
          <cell r="A526">
            <v>85141</v>
          </cell>
        </row>
        <row r="527">
          <cell r="A527">
            <v>85142</v>
          </cell>
        </row>
        <row r="528">
          <cell r="A528">
            <v>85143</v>
          </cell>
        </row>
        <row r="529">
          <cell r="A529">
            <v>85147</v>
          </cell>
        </row>
        <row r="530">
          <cell r="A530">
            <v>85148</v>
          </cell>
        </row>
        <row r="531">
          <cell r="A531">
            <v>85149</v>
          </cell>
        </row>
        <row r="532">
          <cell r="A532">
            <v>85151</v>
          </cell>
        </row>
        <row r="533">
          <cell r="A533">
            <v>85152</v>
          </cell>
        </row>
        <row r="534">
          <cell r="A534">
            <v>85153</v>
          </cell>
        </row>
        <row r="535">
          <cell r="A535">
            <v>85154</v>
          </cell>
        </row>
        <row r="536">
          <cell r="A536">
            <v>85156</v>
          </cell>
        </row>
        <row r="537">
          <cell r="A537">
            <v>85157</v>
          </cell>
        </row>
        <row r="538">
          <cell r="A538">
            <v>85158</v>
          </cell>
        </row>
        <row r="539">
          <cell r="A539">
            <v>85178</v>
          </cell>
        </row>
        <row r="540">
          <cell r="A540">
            <v>85179</v>
          </cell>
        </row>
        <row r="541">
          <cell r="A541">
            <v>85180</v>
          </cell>
        </row>
        <row r="542">
          <cell r="A542">
            <v>85193</v>
          </cell>
        </row>
        <row r="543">
          <cell r="A543">
            <v>85194</v>
          </cell>
        </row>
        <row r="544">
          <cell r="A544">
            <v>85195</v>
          </cell>
        </row>
        <row r="545">
          <cell r="A545">
            <v>85201</v>
          </cell>
        </row>
        <row r="546">
          <cell r="A546">
            <v>85202</v>
          </cell>
        </row>
        <row r="547">
          <cell r="A547">
            <v>85203</v>
          </cell>
        </row>
        <row r="548">
          <cell r="A548">
            <v>85204</v>
          </cell>
        </row>
        <row r="549">
          <cell r="A549">
            <v>85205</v>
          </cell>
        </row>
        <row r="550">
          <cell r="A550">
            <v>85206</v>
          </cell>
        </row>
        <row r="551">
          <cell r="A551">
            <v>85212</v>
          </cell>
        </row>
        <row r="552">
          <cell r="A552">
            <v>85213</v>
          </cell>
        </row>
        <row r="553">
          <cell r="A553">
            <v>85214</v>
          </cell>
        </row>
        <row r="554">
          <cell r="A554">
            <v>85215</v>
          </cell>
        </row>
        <row r="555">
          <cell r="A555">
            <v>85216</v>
          </cell>
        </row>
        <row r="556">
          <cell r="A556">
            <v>85217</v>
          </cell>
        </row>
        <row r="557">
          <cell r="A557">
            <v>85218</v>
          </cell>
        </row>
        <row r="558">
          <cell r="A558">
            <v>85219</v>
          </cell>
        </row>
        <row r="559">
          <cell r="A559">
            <v>85220</v>
          </cell>
        </row>
        <row r="560">
          <cell r="A560">
            <v>85226</v>
          </cell>
        </row>
        <row r="561">
          <cell r="A561">
            <v>85228</v>
          </cell>
        </row>
        <row r="562">
          <cell r="A562">
            <v>85231</v>
          </cell>
        </row>
        <row r="563">
          <cell r="A563">
            <v>85232</v>
          </cell>
        </row>
        <row r="564">
          <cell r="A564">
            <v>85233</v>
          </cell>
        </row>
        <row r="565">
          <cell r="A565">
            <v>85234</v>
          </cell>
        </row>
        <row r="566">
          <cell r="A566">
            <v>85278</v>
          </cell>
        </row>
        <row r="567">
          <cell r="A567">
            <v>85279</v>
          </cell>
        </row>
        <row r="568">
          <cell r="A568">
            <v>85280</v>
          </cell>
        </row>
        <row r="569">
          <cell r="A569">
            <v>85293</v>
          </cell>
        </row>
        <row r="570">
          <cell r="A570">
            <v>85294</v>
          </cell>
        </row>
        <row r="571">
          <cell r="A571">
            <v>85295</v>
          </cell>
        </row>
        <row r="572">
          <cell r="A572">
            <v>85305</v>
          </cell>
        </row>
        <row r="573">
          <cell r="A573">
            <v>85306</v>
          </cell>
        </row>
        <row r="574">
          <cell r="A574">
            <v>85307</v>
          </cell>
        </row>
        <row r="575">
          <cell r="A575">
            <v>85311</v>
          </cell>
        </row>
        <row r="576">
          <cell r="A576">
            <v>85321</v>
          </cell>
        </row>
        <row r="577">
          <cell r="A577">
            <v>85322</v>
          </cell>
        </row>
        <row r="578">
          <cell r="A578">
            <v>85323</v>
          </cell>
        </row>
        <row r="579">
          <cell r="A579">
            <v>85324</v>
          </cell>
        </row>
        <row r="580">
          <cell r="A580">
            <v>85325</v>
          </cell>
        </row>
        <row r="581">
          <cell r="A581">
            <v>85329</v>
          </cell>
        </row>
        <row r="582">
          <cell r="A582">
            <v>85330</v>
          </cell>
        </row>
        <row r="583">
          <cell r="A583">
            <v>85332</v>
          </cell>
        </row>
        <row r="584">
          <cell r="A584">
            <v>85333</v>
          </cell>
        </row>
        <row r="585">
          <cell r="A585">
            <v>85334</v>
          </cell>
        </row>
        <row r="586">
          <cell r="A586">
            <v>85335</v>
          </cell>
        </row>
        <row r="587">
          <cell r="A587">
            <v>85336</v>
          </cell>
        </row>
        <row r="588">
          <cell r="A588">
            <v>85347</v>
          </cell>
        </row>
        <row r="589">
          <cell r="A589">
            <v>85378</v>
          </cell>
        </row>
        <row r="590">
          <cell r="A590">
            <v>85379</v>
          </cell>
        </row>
        <row r="591">
          <cell r="A591">
            <v>85380</v>
          </cell>
        </row>
        <row r="592">
          <cell r="A592">
            <v>85393</v>
          </cell>
        </row>
        <row r="593">
          <cell r="A593">
            <v>85394</v>
          </cell>
        </row>
        <row r="594">
          <cell r="A594">
            <v>85395</v>
          </cell>
        </row>
        <row r="595">
          <cell r="A595">
            <v>85401</v>
          </cell>
        </row>
        <row r="596">
          <cell r="A596">
            <v>85402</v>
          </cell>
        </row>
        <row r="597">
          <cell r="A597">
            <v>85403</v>
          </cell>
        </row>
        <row r="598">
          <cell r="A598">
            <v>85404</v>
          </cell>
        </row>
        <row r="599">
          <cell r="A599">
            <v>85406</v>
          </cell>
        </row>
        <row r="600">
          <cell r="A600">
            <v>85407</v>
          </cell>
        </row>
        <row r="601">
          <cell r="A601">
            <v>85410</v>
          </cell>
        </row>
        <row r="602">
          <cell r="A602">
            <v>85411</v>
          </cell>
        </row>
        <row r="603">
          <cell r="A603">
            <v>85412</v>
          </cell>
        </row>
        <row r="604">
          <cell r="A604">
            <v>85413</v>
          </cell>
        </row>
        <row r="605">
          <cell r="A605">
            <v>85415</v>
          </cell>
        </row>
        <row r="606">
          <cell r="A606">
            <v>85417</v>
          </cell>
        </row>
        <row r="607">
          <cell r="A607">
            <v>85418</v>
          </cell>
        </row>
        <row r="608">
          <cell r="A608">
            <v>85419</v>
          </cell>
        </row>
        <row r="609">
          <cell r="A609">
            <v>85420</v>
          </cell>
        </row>
        <row r="610">
          <cell r="A610">
            <v>85421</v>
          </cell>
        </row>
        <row r="611">
          <cell r="A611">
            <v>85446</v>
          </cell>
        </row>
        <row r="612">
          <cell r="A612">
            <v>85478</v>
          </cell>
        </row>
        <row r="613">
          <cell r="A613">
            <v>85479</v>
          </cell>
        </row>
        <row r="614">
          <cell r="A614">
            <v>85480</v>
          </cell>
        </row>
        <row r="615">
          <cell r="A615">
            <v>85493</v>
          </cell>
        </row>
        <row r="616">
          <cell r="A616">
            <v>85494</v>
          </cell>
        </row>
        <row r="617">
          <cell r="A617">
            <v>85495</v>
          </cell>
        </row>
        <row r="618">
          <cell r="A618">
            <v>90001</v>
          </cell>
        </row>
        <row r="619">
          <cell r="A619">
            <v>90002</v>
          </cell>
        </row>
        <row r="620">
          <cell r="A620">
            <v>90003</v>
          </cell>
        </row>
        <row r="621">
          <cell r="A621">
            <v>90004</v>
          </cell>
        </row>
        <row r="622">
          <cell r="A622">
            <v>90005</v>
          </cell>
        </row>
        <row r="623">
          <cell r="A623">
            <v>90006</v>
          </cell>
        </row>
        <row r="624">
          <cell r="A624">
            <v>90007</v>
          </cell>
        </row>
        <row r="625">
          <cell r="A625">
            <v>90008</v>
          </cell>
        </row>
        <row r="626">
          <cell r="A626">
            <v>90009</v>
          </cell>
        </row>
        <row r="627">
          <cell r="A627">
            <v>90010</v>
          </cell>
        </row>
        <row r="628">
          <cell r="A628">
            <v>90011</v>
          </cell>
        </row>
        <row r="629">
          <cell r="A629">
            <v>90012</v>
          </cell>
        </row>
        <row r="630">
          <cell r="A630">
            <v>90013</v>
          </cell>
        </row>
        <row r="631">
          <cell r="A631">
            <v>90014</v>
          </cell>
        </row>
        <row r="632">
          <cell r="A632">
            <v>90015</v>
          </cell>
        </row>
        <row r="633">
          <cell r="A633">
            <v>90016</v>
          </cell>
        </row>
        <row r="634">
          <cell r="A634">
            <v>90017</v>
          </cell>
        </row>
        <row r="635">
          <cell r="A635">
            <v>90018</v>
          </cell>
        </row>
        <row r="636">
          <cell r="A636">
            <v>90019</v>
          </cell>
        </row>
        <row r="637">
          <cell r="A637">
            <v>90020</v>
          </cell>
        </row>
        <row r="638">
          <cell r="A638">
            <v>90021</v>
          </cell>
        </row>
        <row r="639">
          <cell r="A639">
            <v>90022</v>
          </cell>
        </row>
        <row r="640">
          <cell r="A640">
            <v>90023</v>
          </cell>
        </row>
        <row r="641">
          <cell r="A641">
            <v>90024</v>
          </cell>
        </row>
        <row r="642">
          <cell r="A642">
            <v>90078</v>
          </cell>
        </row>
        <row r="643">
          <cell r="A643">
            <v>90079</v>
          </cell>
        </row>
        <row r="644">
          <cell r="A644">
            <v>90080</v>
          </cell>
        </row>
        <row r="645">
          <cell r="A645">
            <v>90093</v>
          </cell>
        </row>
        <row r="646">
          <cell r="A646">
            <v>90094</v>
          </cell>
        </row>
        <row r="647">
          <cell r="A647">
            <v>90095</v>
          </cell>
        </row>
        <row r="648">
          <cell r="A648">
            <v>92101</v>
          </cell>
        </row>
        <row r="649">
          <cell r="A649">
            <v>92102</v>
          </cell>
        </row>
        <row r="650">
          <cell r="A650">
            <v>92103</v>
          </cell>
        </row>
        <row r="651">
          <cell r="A651">
            <v>92104</v>
          </cell>
        </row>
        <row r="652">
          <cell r="A652">
            <v>92105</v>
          </cell>
        </row>
        <row r="653">
          <cell r="A653">
            <v>92106</v>
          </cell>
        </row>
        <row r="654">
          <cell r="A654">
            <v>92108</v>
          </cell>
        </row>
        <row r="655">
          <cell r="A655">
            <v>92109</v>
          </cell>
        </row>
        <row r="656">
          <cell r="A656">
            <v>92110</v>
          </cell>
        </row>
        <row r="657">
          <cell r="A657">
            <v>92113</v>
          </cell>
        </row>
        <row r="658">
          <cell r="A658">
            <v>92114</v>
          </cell>
        </row>
        <row r="659">
          <cell r="A659">
            <v>92115</v>
          </cell>
        </row>
        <row r="660">
          <cell r="A660">
            <v>92116</v>
          </cell>
        </row>
        <row r="661">
          <cell r="A661">
            <v>92117</v>
          </cell>
        </row>
        <row r="662">
          <cell r="A662">
            <v>92118</v>
          </cell>
        </row>
        <row r="663">
          <cell r="A663">
            <v>92119</v>
          </cell>
        </row>
        <row r="664">
          <cell r="A664">
            <v>92120</v>
          </cell>
        </row>
        <row r="665">
          <cell r="A665">
            <v>92121</v>
          </cell>
        </row>
        <row r="666">
          <cell r="A666">
            <v>92122</v>
          </cell>
        </row>
        <row r="667">
          <cell r="A667">
            <v>92123</v>
          </cell>
        </row>
        <row r="668">
          <cell r="A668">
            <v>92124</v>
          </cell>
        </row>
        <row r="669">
          <cell r="A669">
            <v>92178</v>
          </cell>
        </row>
        <row r="670">
          <cell r="A670">
            <v>92179</v>
          </cell>
        </row>
        <row r="671">
          <cell r="A671">
            <v>92180</v>
          </cell>
        </row>
        <row r="672">
          <cell r="A672">
            <v>92193</v>
          </cell>
        </row>
        <row r="673">
          <cell r="A673">
            <v>92194</v>
          </cell>
        </row>
        <row r="674">
          <cell r="A674">
            <v>92195</v>
          </cell>
        </row>
        <row r="675">
          <cell r="A675">
            <v>92501</v>
          </cell>
        </row>
        <row r="676">
          <cell r="A676">
            <v>92502</v>
          </cell>
        </row>
        <row r="677">
          <cell r="A677">
            <v>92503</v>
          </cell>
        </row>
        <row r="678">
          <cell r="A678">
            <v>92504</v>
          </cell>
        </row>
        <row r="679">
          <cell r="A679">
            <v>92578</v>
          </cell>
        </row>
        <row r="680">
          <cell r="A680">
            <v>92579</v>
          </cell>
        </row>
        <row r="681">
          <cell r="A681">
            <v>92580</v>
          </cell>
        </row>
        <row r="682">
          <cell r="A682">
            <v>92593</v>
          </cell>
        </row>
        <row r="683">
          <cell r="A683">
            <v>92594</v>
          </cell>
        </row>
        <row r="684">
          <cell r="A684">
            <v>92595</v>
          </cell>
        </row>
        <row r="685">
          <cell r="A685">
            <v>92601</v>
          </cell>
        </row>
        <row r="686">
          <cell r="A686">
            <v>92603</v>
          </cell>
        </row>
        <row r="687">
          <cell r="A687">
            <v>92604</v>
          </cell>
        </row>
        <row r="688">
          <cell r="A688">
            <v>92605</v>
          </cell>
        </row>
        <row r="689">
          <cell r="A689">
            <v>92678</v>
          </cell>
        </row>
        <row r="690">
          <cell r="A690">
            <v>92679</v>
          </cell>
        </row>
        <row r="691">
          <cell r="A691">
            <v>92680</v>
          </cell>
        </row>
        <row r="692">
          <cell r="A692">
            <v>92693</v>
          </cell>
        </row>
        <row r="693">
          <cell r="A693">
            <v>92694</v>
          </cell>
        </row>
        <row r="694">
          <cell r="A694">
            <v>92695</v>
          </cell>
        </row>
      </sheetData>
      <sheetData sheetId="2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9</v>
          </cell>
        </row>
        <row r="9">
          <cell r="A9">
            <v>11</v>
          </cell>
        </row>
        <row r="10">
          <cell r="A10">
            <v>12</v>
          </cell>
        </row>
        <row r="11">
          <cell r="A11">
            <v>13</v>
          </cell>
        </row>
        <row r="12">
          <cell r="A12">
            <v>14</v>
          </cell>
        </row>
        <row r="13">
          <cell r="A13">
            <v>15</v>
          </cell>
        </row>
        <row r="14">
          <cell r="A14">
            <v>31</v>
          </cell>
        </row>
        <row r="15">
          <cell r="A15">
            <v>32</v>
          </cell>
        </row>
        <row r="16">
          <cell r="A16">
            <v>33</v>
          </cell>
        </row>
        <row r="17">
          <cell r="A17">
            <v>34</v>
          </cell>
        </row>
        <row r="18">
          <cell r="A18">
            <v>35</v>
          </cell>
        </row>
        <row r="19">
          <cell r="A19">
            <v>36</v>
          </cell>
        </row>
        <row r="20">
          <cell r="A20">
            <v>37</v>
          </cell>
        </row>
        <row r="21">
          <cell r="A21">
            <v>39</v>
          </cell>
        </row>
        <row r="22">
          <cell r="A22">
            <v>40</v>
          </cell>
        </row>
        <row r="23">
          <cell r="A23">
            <v>41</v>
          </cell>
        </row>
        <row r="24">
          <cell r="A24">
            <v>42</v>
          </cell>
        </row>
        <row r="25">
          <cell r="A25">
            <v>43</v>
          </cell>
        </row>
        <row r="26">
          <cell r="A26">
            <v>44</v>
          </cell>
        </row>
        <row r="27">
          <cell r="A27">
            <v>46</v>
          </cell>
        </row>
        <row r="28">
          <cell r="A28">
            <v>47</v>
          </cell>
        </row>
        <row r="29">
          <cell r="A29">
            <v>48</v>
          </cell>
        </row>
        <row r="30">
          <cell r="A30">
            <v>49</v>
          </cell>
        </row>
        <row r="31">
          <cell r="A31">
            <v>50</v>
          </cell>
        </row>
        <row r="32">
          <cell r="A32">
            <v>51</v>
          </cell>
        </row>
        <row r="33">
          <cell r="A33">
            <v>52</v>
          </cell>
        </row>
        <row r="34">
          <cell r="A34">
            <v>53</v>
          </cell>
        </row>
        <row r="35">
          <cell r="A35">
            <v>54</v>
          </cell>
        </row>
        <row r="36">
          <cell r="A36">
            <v>56</v>
          </cell>
        </row>
        <row r="37">
          <cell r="A37">
            <v>57</v>
          </cell>
        </row>
        <row r="38">
          <cell r="A38">
            <v>58</v>
          </cell>
        </row>
        <row r="39">
          <cell r="A39">
            <v>59</v>
          </cell>
        </row>
        <row r="40">
          <cell r="A40">
            <v>60</v>
          </cell>
        </row>
        <row r="41">
          <cell r="A41">
            <v>68</v>
          </cell>
        </row>
        <row r="42">
          <cell r="A42">
            <v>69</v>
          </cell>
        </row>
        <row r="43">
          <cell r="A43">
            <v>70</v>
          </cell>
        </row>
        <row r="44">
          <cell r="A44">
            <v>71</v>
          </cell>
        </row>
        <row r="45">
          <cell r="A45">
            <v>72</v>
          </cell>
        </row>
        <row r="46">
          <cell r="A46">
            <v>73</v>
          </cell>
        </row>
        <row r="47">
          <cell r="A47">
            <v>74</v>
          </cell>
        </row>
        <row r="48">
          <cell r="A48">
            <v>75</v>
          </cell>
        </row>
        <row r="49">
          <cell r="A49">
            <v>76</v>
          </cell>
        </row>
        <row r="50">
          <cell r="A50">
            <v>77</v>
          </cell>
        </row>
        <row r="51">
          <cell r="A51">
            <v>78</v>
          </cell>
        </row>
        <row r="52">
          <cell r="A52">
            <v>79</v>
          </cell>
        </row>
        <row r="53">
          <cell r="A53">
            <v>81</v>
          </cell>
        </row>
        <row r="54">
          <cell r="A54">
            <v>82</v>
          </cell>
        </row>
        <row r="55">
          <cell r="A55">
            <v>83</v>
          </cell>
        </row>
        <row r="56">
          <cell r="A56">
            <v>84</v>
          </cell>
        </row>
        <row r="57">
          <cell r="A57">
            <v>85</v>
          </cell>
        </row>
        <row r="58">
          <cell r="A58">
            <v>86</v>
          </cell>
        </row>
        <row r="59">
          <cell r="A59">
            <v>87</v>
          </cell>
        </row>
        <row r="60">
          <cell r="A60">
            <v>89</v>
          </cell>
        </row>
        <row r="61">
          <cell r="A61">
            <v>90</v>
          </cell>
        </row>
        <row r="62">
          <cell r="A62">
            <v>91</v>
          </cell>
        </row>
        <row r="63">
          <cell r="A63">
            <v>92</v>
          </cell>
        </row>
        <row r="64">
          <cell r="A64">
            <v>96</v>
          </cell>
        </row>
        <row r="65">
          <cell r="A65">
            <v>97</v>
          </cell>
        </row>
        <row r="66">
          <cell r="A66">
            <v>98</v>
          </cell>
        </row>
        <row r="67">
          <cell r="A67">
            <v>106</v>
          </cell>
        </row>
        <row r="68">
          <cell r="A68">
            <v>107</v>
          </cell>
        </row>
        <row r="69">
          <cell r="A69">
            <v>108</v>
          </cell>
        </row>
        <row r="70">
          <cell r="A70">
            <v>109</v>
          </cell>
        </row>
        <row r="71">
          <cell r="A71">
            <v>150</v>
          </cell>
        </row>
        <row r="72">
          <cell r="A72">
            <v>151</v>
          </cell>
        </row>
        <row r="73">
          <cell r="A73">
            <v>200</v>
          </cell>
        </row>
        <row r="74">
          <cell r="A74">
            <v>201</v>
          </cell>
        </row>
        <row r="75">
          <cell r="A75">
            <v>202</v>
          </cell>
        </row>
        <row r="76">
          <cell r="A76">
            <v>203</v>
          </cell>
        </row>
        <row r="77">
          <cell r="A77">
            <v>211</v>
          </cell>
        </row>
        <row r="78">
          <cell r="A78">
            <v>212</v>
          </cell>
        </row>
        <row r="79">
          <cell r="A79">
            <v>213</v>
          </cell>
        </row>
        <row r="80">
          <cell r="A80">
            <v>221</v>
          </cell>
        </row>
        <row r="81">
          <cell r="A81">
            <v>222</v>
          </cell>
        </row>
        <row r="82">
          <cell r="A82">
            <v>223</v>
          </cell>
        </row>
        <row r="83">
          <cell r="A83">
            <v>224</v>
          </cell>
        </row>
        <row r="84">
          <cell r="A84">
            <v>225</v>
          </cell>
        </row>
        <row r="85">
          <cell r="A85">
            <v>226</v>
          </cell>
        </row>
        <row r="86">
          <cell r="A86">
            <v>227</v>
          </cell>
        </row>
        <row r="87">
          <cell r="A87">
            <v>228</v>
          </cell>
        </row>
        <row r="88">
          <cell r="A88">
            <v>229</v>
          </cell>
        </row>
        <row r="89">
          <cell r="A89">
            <v>231</v>
          </cell>
        </row>
        <row r="90">
          <cell r="A90">
            <v>232</v>
          </cell>
        </row>
        <row r="91">
          <cell r="A91">
            <v>233</v>
          </cell>
        </row>
        <row r="92">
          <cell r="A92">
            <v>234</v>
          </cell>
        </row>
        <row r="93">
          <cell r="A93">
            <v>235</v>
          </cell>
        </row>
        <row r="94">
          <cell r="A94">
            <v>236</v>
          </cell>
        </row>
        <row r="95">
          <cell r="A95">
            <v>237</v>
          </cell>
        </row>
        <row r="96">
          <cell r="A96">
            <v>239</v>
          </cell>
        </row>
        <row r="97">
          <cell r="A97">
            <v>240</v>
          </cell>
        </row>
        <row r="98">
          <cell r="A98">
            <v>241</v>
          </cell>
        </row>
        <row r="99">
          <cell r="A99">
            <v>243</v>
          </cell>
        </row>
        <row r="100">
          <cell r="A100">
            <v>244</v>
          </cell>
        </row>
        <row r="101">
          <cell r="A101">
            <v>246</v>
          </cell>
        </row>
        <row r="102">
          <cell r="A102">
            <v>248</v>
          </cell>
        </row>
        <row r="103">
          <cell r="A103">
            <v>249</v>
          </cell>
        </row>
        <row r="104">
          <cell r="A104">
            <v>250</v>
          </cell>
        </row>
        <row r="105">
          <cell r="A105">
            <v>251</v>
          </cell>
        </row>
        <row r="106">
          <cell r="A106">
            <v>252</v>
          </cell>
        </row>
        <row r="107">
          <cell r="A107">
            <v>253</v>
          </cell>
        </row>
        <row r="108">
          <cell r="A108">
            <v>255</v>
          </cell>
        </row>
        <row r="109">
          <cell r="A109">
            <v>256</v>
          </cell>
        </row>
        <row r="110">
          <cell r="A110">
            <v>257</v>
          </cell>
        </row>
        <row r="111">
          <cell r="A111">
            <v>259</v>
          </cell>
        </row>
        <row r="112">
          <cell r="A112">
            <v>262</v>
          </cell>
        </row>
        <row r="113">
          <cell r="A113">
            <v>264</v>
          </cell>
        </row>
        <row r="114">
          <cell r="A114">
            <v>265</v>
          </cell>
        </row>
        <row r="115">
          <cell r="A115">
            <v>268</v>
          </cell>
        </row>
        <row r="116">
          <cell r="A116">
            <v>269</v>
          </cell>
        </row>
        <row r="117">
          <cell r="A117">
            <v>270</v>
          </cell>
        </row>
        <row r="118">
          <cell r="A118">
            <v>271</v>
          </cell>
        </row>
        <row r="119">
          <cell r="A119">
            <v>273</v>
          </cell>
        </row>
        <row r="120">
          <cell r="A120">
            <v>275</v>
          </cell>
        </row>
        <row r="121">
          <cell r="A121">
            <v>276</v>
          </cell>
        </row>
        <row r="122">
          <cell r="A122">
            <v>277</v>
          </cell>
        </row>
        <row r="123">
          <cell r="A123">
            <v>279</v>
          </cell>
        </row>
        <row r="124">
          <cell r="A124">
            <v>280</v>
          </cell>
        </row>
        <row r="125">
          <cell r="A125">
            <v>284</v>
          </cell>
        </row>
        <row r="126">
          <cell r="A126">
            <v>287</v>
          </cell>
        </row>
        <row r="127">
          <cell r="A127">
            <v>288</v>
          </cell>
        </row>
        <row r="128">
          <cell r="A128">
            <v>289</v>
          </cell>
        </row>
        <row r="129">
          <cell r="A129">
            <v>290</v>
          </cell>
        </row>
        <row r="130">
          <cell r="A130">
            <v>291</v>
          </cell>
        </row>
        <row r="131">
          <cell r="A131">
            <v>292</v>
          </cell>
        </row>
        <row r="132">
          <cell r="A132">
            <v>293</v>
          </cell>
        </row>
        <row r="133">
          <cell r="A133">
            <v>294</v>
          </cell>
        </row>
        <row r="134">
          <cell r="A134">
            <v>296</v>
          </cell>
        </row>
        <row r="135">
          <cell r="A135">
            <v>297</v>
          </cell>
        </row>
        <row r="136">
          <cell r="A136">
            <v>298</v>
          </cell>
        </row>
        <row r="137">
          <cell r="A137">
            <v>299</v>
          </cell>
        </row>
        <row r="138">
          <cell r="A138">
            <v>300</v>
          </cell>
        </row>
        <row r="139">
          <cell r="A139">
            <v>301</v>
          </cell>
        </row>
        <row r="140">
          <cell r="A140">
            <v>617</v>
          </cell>
        </row>
        <row r="141">
          <cell r="A141">
            <v>618</v>
          </cell>
        </row>
        <row r="142">
          <cell r="A142">
            <v>620</v>
          </cell>
        </row>
        <row r="143">
          <cell r="A143">
            <v>621</v>
          </cell>
        </row>
        <row r="144">
          <cell r="A144">
            <v>622</v>
          </cell>
        </row>
        <row r="145">
          <cell r="A145">
            <v>626</v>
          </cell>
        </row>
        <row r="146">
          <cell r="A146">
            <v>628</v>
          </cell>
        </row>
        <row r="147">
          <cell r="A147">
            <v>629</v>
          </cell>
        </row>
        <row r="148">
          <cell r="A148">
            <v>630</v>
          </cell>
        </row>
        <row r="149">
          <cell r="A149">
            <v>631</v>
          </cell>
        </row>
        <row r="150">
          <cell r="A150">
            <v>632</v>
          </cell>
        </row>
        <row r="151">
          <cell r="A151">
            <v>633</v>
          </cell>
        </row>
        <row r="152">
          <cell r="A152">
            <v>641</v>
          </cell>
        </row>
        <row r="153">
          <cell r="A153">
            <v>642</v>
          </cell>
        </row>
        <row r="154">
          <cell r="A154">
            <v>643</v>
          </cell>
        </row>
        <row r="155">
          <cell r="A155">
            <v>651</v>
          </cell>
        </row>
        <row r="156">
          <cell r="A156">
            <v>652</v>
          </cell>
        </row>
        <row r="157">
          <cell r="A157">
            <v>653</v>
          </cell>
        </row>
        <row r="158">
          <cell r="A158">
            <v>654</v>
          </cell>
        </row>
        <row r="159">
          <cell r="A159">
            <v>655</v>
          </cell>
        </row>
        <row r="160">
          <cell r="A160">
            <v>656</v>
          </cell>
        </row>
        <row r="161">
          <cell r="A161">
            <v>657</v>
          </cell>
        </row>
        <row r="162">
          <cell r="A162">
            <v>661</v>
          </cell>
        </row>
        <row r="163">
          <cell r="A163">
            <v>662</v>
          </cell>
        </row>
        <row r="164">
          <cell r="A164">
            <v>663</v>
          </cell>
        </row>
        <row r="165">
          <cell r="A165">
            <v>664</v>
          </cell>
        </row>
        <row r="166">
          <cell r="A166">
            <v>665</v>
          </cell>
        </row>
        <row r="167">
          <cell r="A167">
            <v>666</v>
          </cell>
        </row>
        <row r="168">
          <cell r="A168">
            <v>667</v>
          </cell>
        </row>
        <row r="169">
          <cell r="A169">
            <v>668</v>
          </cell>
        </row>
        <row r="170">
          <cell r="A170">
            <v>802</v>
          </cell>
        </row>
        <row r="171">
          <cell r="A171">
            <v>806</v>
          </cell>
        </row>
        <row r="172">
          <cell r="A172">
            <v>807</v>
          </cell>
        </row>
        <row r="173">
          <cell r="A173">
            <v>808</v>
          </cell>
        </row>
        <row r="174">
          <cell r="A174">
            <v>809</v>
          </cell>
        </row>
        <row r="175">
          <cell r="A175">
            <v>812</v>
          </cell>
        </row>
        <row r="176">
          <cell r="A176">
            <v>849</v>
          </cell>
        </row>
        <row r="177">
          <cell r="A177">
            <v>850</v>
          </cell>
        </row>
        <row r="178">
          <cell r="A178">
            <v>851</v>
          </cell>
        </row>
        <row r="179">
          <cell r="A179">
            <v>852</v>
          </cell>
        </row>
        <row r="180">
          <cell r="A180">
            <v>853</v>
          </cell>
        </row>
        <row r="181">
          <cell r="A181">
            <v>854</v>
          </cell>
        </row>
        <row r="182">
          <cell r="A182">
            <v>855</v>
          </cell>
        </row>
      </sheetData>
      <sheetData sheetId="3">
        <row r="1">
          <cell r="A1">
            <v>200</v>
          </cell>
        </row>
        <row r="2">
          <cell r="A2">
            <v>201</v>
          </cell>
        </row>
        <row r="3">
          <cell r="A3">
            <v>202</v>
          </cell>
        </row>
        <row r="4">
          <cell r="A4">
            <v>203</v>
          </cell>
        </row>
        <row r="5">
          <cell r="A5">
            <v>211</v>
          </cell>
        </row>
        <row r="6">
          <cell r="A6">
            <v>212</v>
          </cell>
        </row>
        <row r="7">
          <cell r="A7">
            <v>213</v>
          </cell>
        </row>
        <row r="8">
          <cell r="A8">
            <v>221</v>
          </cell>
        </row>
        <row r="9">
          <cell r="A9">
            <v>222</v>
          </cell>
        </row>
        <row r="10">
          <cell r="A10">
            <v>223</v>
          </cell>
        </row>
        <row r="11">
          <cell r="A11">
            <v>224</v>
          </cell>
        </row>
        <row r="12">
          <cell r="A12">
            <v>225</v>
          </cell>
        </row>
        <row r="13">
          <cell r="A13">
            <v>226</v>
          </cell>
        </row>
        <row r="14">
          <cell r="A14">
            <v>227</v>
          </cell>
        </row>
        <row r="15">
          <cell r="A15">
            <v>228</v>
          </cell>
        </row>
        <row r="16">
          <cell r="A16">
            <v>229</v>
          </cell>
        </row>
        <row r="17">
          <cell r="A17">
            <v>231</v>
          </cell>
        </row>
        <row r="18">
          <cell r="A18">
            <v>232</v>
          </cell>
        </row>
        <row r="19">
          <cell r="A19">
            <v>233</v>
          </cell>
        </row>
        <row r="20">
          <cell r="A20">
            <v>236</v>
          </cell>
        </row>
        <row r="21">
          <cell r="A21">
            <v>237</v>
          </cell>
        </row>
        <row r="22">
          <cell r="A22">
            <v>239</v>
          </cell>
        </row>
        <row r="23">
          <cell r="A23">
            <v>240</v>
          </cell>
        </row>
        <row r="24">
          <cell r="A24">
            <v>241</v>
          </cell>
        </row>
        <row r="25">
          <cell r="A25">
            <v>243</v>
          </cell>
        </row>
        <row r="26">
          <cell r="A26">
            <v>244</v>
          </cell>
        </row>
        <row r="27">
          <cell r="A27">
            <v>245</v>
          </cell>
        </row>
        <row r="28">
          <cell r="A28">
            <v>246</v>
          </cell>
        </row>
        <row r="29">
          <cell r="A29">
            <v>247</v>
          </cell>
        </row>
        <row r="30">
          <cell r="A30">
            <v>248</v>
          </cell>
        </row>
        <row r="31">
          <cell r="A31">
            <v>249</v>
          </cell>
        </row>
        <row r="32">
          <cell r="A32">
            <v>250</v>
          </cell>
        </row>
        <row r="33">
          <cell r="A33">
            <v>251</v>
          </cell>
        </row>
        <row r="34">
          <cell r="A34">
            <v>252</v>
          </cell>
        </row>
        <row r="35">
          <cell r="A35">
            <v>253</v>
          </cell>
        </row>
        <row r="36">
          <cell r="A36">
            <v>254</v>
          </cell>
        </row>
        <row r="37">
          <cell r="A37">
            <v>255</v>
          </cell>
        </row>
        <row r="38">
          <cell r="A38">
            <v>256</v>
          </cell>
        </row>
        <row r="39">
          <cell r="A39">
            <v>257</v>
          </cell>
        </row>
        <row r="40">
          <cell r="A40">
            <v>258</v>
          </cell>
        </row>
        <row r="41">
          <cell r="A41">
            <v>259</v>
          </cell>
        </row>
        <row r="42">
          <cell r="A42">
            <v>261</v>
          </cell>
        </row>
        <row r="43">
          <cell r="A43">
            <v>262</v>
          </cell>
        </row>
        <row r="44">
          <cell r="A44">
            <v>263</v>
          </cell>
        </row>
        <row r="45">
          <cell r="A45">
            <v>264</v>
          </cell>
        </row>
        <row r="46">
          <cell r="A46">
            <v>265</v>
          </cell>
        </row>
        <row r="47">
          <cell r="A47">
            <v>268</v>
          </cell>
        </row>
        <row r="48">
          <cell r="A48">
            <v>269</v>
          </cell>
        </row>
        <row r="49">
          <cell r="A49">
            <v>270</v>
          </cell>
        </row>
        <row r="50">
          <cell r="A50">
            <v>271</v>
          </cell>
        </row>
        <row r="51">
          <cell r="A51">
            <v>272</v>
          </cell>
        </row>
        <row r="52">
          <cell r="A52">
            <v>273</v>
          </cell>
        </row>
        <row r="53">
          <cell r="A53">
            <v>274</v>
          </cell>
        </row>
        <row r="54">
          <cell r="A54">
            <v>275</v>
          </cell>
        </row>
        <row r="55">
          <cell r="A55">
            <v>276</v>
          </cell>
        </row>
        <row r="56">
          <cell r="A56">
            <v>277</v>
          </cell>
        </row>
        <row r="57">
          <cell r="A57">
            <v>279</v>
          </cell>
        </row>
        <row r="58">
          <cell r="A58">
            <v>280</v>
          </cell>
        </row>
        <row r="59">
          <cell r="A59">
            <v>281</v>
          </cell>
        </row>
        <row r="60">
          <cell r="A60">
            <v>282</v>
          </cell>
        </row>
        <row r="61">
          <cell r="A61">
            <v>283</v>
          </cell>
        </row>
        <row r="62">
          <cell r="A62">
            <v>284</v>
          </cell>
        </row>
        <row r="63">
          <cell r="A63">
            <v>285</v>
          </cell>
        </row>
        <row r="64">
          <cell r="A64">
            <v>286</v>
          </cell>
        </row>
        <row r="65">
          <cell r="A65">
            <v>287</v>
          </cell>
        </row>
        <row r="66">
          <cell r="A66">
            <v>288</v>
          </cell>
        </row>
        <row r="67">
          <cell r="A67">
            <v>289</v>
          </cell>
        </row>
        <row r="68">
          <cell r="A68">
            <v>290</v>
          </cell>
        </row>
        <row r="69">
          <cell r="A69">
            <v>291</v>
          </cell>
        </row>
        <row r="70">
          <cell r="A70">
            <v>292</v>
          </cell>
        </row>
        <row r="71">
          <cell r="A71">
            <v>293</v>
          </cell>
        </row>
        <row r="72">
          <cell r="A72">
            <v>294</v>
          </cell>
        </row>
        <row r="73">
          <cell r="A73">
            <v>296</v>
          </cell>
        </row>
        <row r="74">
          <cell r="A74">
            <v>297</v>
          </cell>
        </row>
        <row r="75">
          <cell r="A75">
            <v>298</v>
          </cell>
        </row>
        <row r="76">
          <cell r="A76">
            <v>300</v>
          </cell>
        </row>
        <row r="77">
          <cell r="A77">
            <v>301</v>
          </cell>
        </row>
        <row r="78">
          <cell r="A78">
            <v>302</v>
          </cell>
        </row>
        <row r="79">
          <cell r="A79">
            <v>303</v>
          </cell>
        </row>
        <row r="80">
          <cell r="A80">
            <v>304</v>
          </cell>
        </row>
        <row r="81">
          <cell r="A81">
            <v>305</v>
          </cell>
        </row>
        <row r="82">
          <cell r="A82">
            <v>307</v>
          </cell>
        </row>
        <row r="83">
          <cell r="A83">
            <v>311</v>
          </cell>
        </row>
        <row r="84">
          <cell r="A84">
            <v>321</v>
          </cell>
        </row>
        <row r="85">
          <cell r="A85">
            <v>323</v>
          </cell>
        </row>
        <row r="86">
          <cell r="A86">
            <v>324</v>
          </cell>
        </row>
        <row r="87">
          <cell r="A87">
            <v>325</v>
          </cell>
        </row>
        <row r="88">
          <cell r="A88">
            <v>326</v>
          </cell>
        </row>
        <row r="89">
          <cell r="A89">
            <v>401</v>
          </cell>
        </row>
        <row r="90">
          <cell r="A90">
            <v>402</v>
          </cell>
        </row>
        <row r="91">
          <cell r="A91">
            <v>403</v>
          </cell>
        </row>
        <row r="92">
          <cell r="A92">
            <v>404</v>
          </cell>
        </row>
        <row r="93">
          <cell r="A93">
            <v>405</v>
          </cell>
        </row>
        <row r="94">
          <cell r="A94">
            <v>406</v>
          </cell>
        </row>
        <row r="95">
          <cell r="A95">
            <v>407</v>
          </cell>
        </row>
        <row r="96">
          <cell r="A96">
            <v>408</v>
          </cell>
        </row>
        <row r="97">
          <cell r="A97">
            <v>409</v>
          </cell>
        </row>
        <row r="98">
          <cell r="A98">
            <v>410</v>
          </cell>
        </row>
        <row r="99">
          <cell r="A99">
            <v>411</v>
          </cell>
        </row>
        <row r="100">
          <cell r="A100">
            <v>412</v>
          </cell>
        </row>
        <row r="101">
          <cell r="A101">
            <v>413</v>
          </cell>
        </row>
        <row r="102">
          <cell r="A102">
            <v>414</v>
          </cell>
        </row>
        <row r="103">
          <cell r="A103">
            <v>415</v>
          </cell>
        </row>
        <row r="104">
          <cell r="A104">
            <v>416</v>
          </cell>
        </row>
        <row r="105">
          <cell r="A105">
            <v>417</v>
          </cell>
        </row>
        <row r="106">
          <cell r="A106">
            <v>418</v>
          </cell>
        </row>
        <row r="107">
          <cell r="A107">
            <v>420</v>
          </cell>
        </row>
        <row r="108">
          <cell r="A108">
            <v>421</v>
          </cell>
        </row>
        <row r="109">
          <cell r="A109">
            <v>422</v>
          </cell>
        </row>
        <row r="110">
          <cell r="A110">
            <v>423</v>
          </cell>
        </row>
        <row r="111">
          <cell r="A111">
            <v>424</v>
          </cell>
        </row>
        <row r="112">
          <cell r="A112">
            <v>425</v>
          </cell>
        </row>
        <row r="113">
          <cell r="A113">
            <v>426</v>
          </cell>
        </row>
        <row r="114">
          <cell r="A114">
            <v>427</v>
          </cell>
        </row>
        <row r="115">
          <cell r="A115">
            <v>428</v>
          </cell>
        </row>
        <row r="116">
          <cell r="A116">
            <v>429</v>
          </cell>
        </row>
        <row r="117">
          <cell r="A117">
            <v>430</v>
          </cell>
        </row>
        <row r="118">
          <cell r="A118">
            <v>432</v>
          </cell>
        </row>
        <row r="119">
          <cell r="A119">
            <v>433</v>
          </cell>
        </row>
        <row r="120">
          <cell r="A120">
            <v>434</v>
          </cell>
        </row>
        <row r="121">
          <cell r="A121">
            <v>435</v>
          </cell>
        </row>
        <row r="122">
          <cell r="A122">
            <v>436</v>
          </cell>
        </row>
        <row r="123">
          <cell r="A123">
            <v>437</v>
          </cell>
        </row>
        <row r="124">
          <cell r="A124">
            <v>438</v>
          </cell>
        </row>
        <row r="125">
          <cell r="A125">
            <v>439</v>
          </cell>
        </row>
        <row r="126">
          <cell r="A126">
            <v>440</v>
          </cell>
        </row>
        <row r="127">
          <cell r="A127">
            <v>441</v>
          </cell>
        </row>
        <row r="128">
          <cell r="A128">
            <v>442</v>
          </cell>
        </row>
        <row r="129">
          <cell r="A129">
            <v>443</v>
          </cell>
        </row>
        <row r="130">
          <cell r="A130">
            <v>444</v>
          </cell>
        </row>
        <row r="131">
          <cell r="A131">
            <v>445</v>
          </cell>
        </row>
        <row r="132">
          <cell r="A132">
            <v>446</v>
          </cell>
        </row>
        <row r="133">
          <cell r="A133">
            <v>447</v>
          </cell>
        </row>
        <row r="134">
          <cell r="A134">
            <v>448</v>
          </cell>
        </row>
        <row r="135">
          <cell r="A135">
            <v>449</v>
          </cell>
        </row>
        <row r="136">
          <cell r="A136">
            <v>450</v>
          </cell>
        </row>
        <row r="137">
          <cell r="A137">
            <v>451</v>
          </cell>
        </row>
        <row r="138">
          <cell r="A138">
            <v>452</v>
          </cell>
        </row>
        <row r="139">
          <cell r="A139">
            <v>453</v>
          </cell>
        </row>
        <row r="140">
          <cell r="A140">
            <v>454</v>
          </cell>
        </row>
        <row r="141">
          <cell r="A141">
            <v>455</v>
          </cell>
        </row>
        <row r="142">
          <cell r="A142">
            <v>456</v>
          </cell>
        </row>
        <row r="143">
          <cell r="A143">
            <v>457</v>
          </cell>
        </row>
        <row r="144">
          <cell r="A144">
            <v>458</v>
          </cell>
        </row>
        <row r="145">
          <cell r="A145">
            <v>459</v>
          </cell>
        </row>
        <row r="146">
          <cell r="A146">
            <v>460</v>
          </cell>
        </row>
        <row r="147">
          <cell r="A147">
            <v>461</v>
          </cell>
        </row>
        <row r="148">
          <cell r="A148">
            <v>462</v>
          </cell>
        </row>
        <row r="149">
          <cell r="A149">
            <v>463</v>
          </cell>
        </row>
        <row r="150">
          <cell r="A150">
            <v>464</v>
          </cell>
        </row>
        <row r="151">
          <cell r="A151">
            <v>465</v>
          </cell>
        </row>
        <row r="152">
          <cell r="A152">
            <v>466</v>
          </cell>
        </row>
        <row r="153">
          <cell r="A153">
            <v>467</v>
          </cell>
        </row>
        <row r="154">
          <cell r="A154">
            <v>468</v>
          </cell>
        </row>
        <row r="155">
          <cell r="A155">
            <v>469</v>
          </cell>
        </row>
        <row r="156">
          <cell r="A156">
            <v>470</v>
          </cell>
        </row>
        <row r="157">
          <cell r="A157">
            <v>472</v>
          </cell>
        </row>
        <row r="158">
          <cell r="A158">
            <v>474</v>
          </cell>
        </row>
        <row r="159">
          <cell r="A159">
            <v>475</v>
          </cell>
        </row>
        <row r="160">
          <cell r="A160">
            <v>476</v>
          </cell>
        </row>
        <row r="161">
          <cell r="A161">
            <v>477</v>
          </cell>
        </row>
        <row r="162">
          <cell r="A162">
            <v>478</v>
          </cell>
        </row>
        <row r="163">
          <cell r="A163">
            <v>481</v>
          </cell>
        </row>
        <row r="164">
          <cell r="A164">
            <v>482</v>
          </cell>
        </row>
        <row r="165">
          <cell r="A165">
            <v>490</v>
          </cell>
        </row>
        <row r="166">
          <cell r="A166">
            <v>493</v>
          </cell>
        </row>
        <row r="167">
          <cell r="A167">
            <v>494</v>
          </cell>
        </row>
        <row r="168">
          <cell r="A168">
            <v>495</v>
          </cell>
        </row>
        <row r="169">
          <cell r="A169">
            <v>496</v>
          </cell>
        </row>
        <row r="170">
          <cell r="A170">
            <v>497</v>
          </cell>
        </row>
        <row r="171">
          <cell r="A171">
            <v>498</v>
          </cell>
        </row>
        <row r="172">
          <cell r="A172">
            <v>601</v>
          </cell>
        </row>
        <row r="173">
          <cell r="A173">
            <v>602</v>
          </cell>
        </row>
        <row r="174">
          <cell r="A174">
            <v>605</v>
          </cell>
        </row>
        <row r="175">
          <cell r="A175">
            <v>606</v>
          </cell>
        </row>
        <row r="176">
          <cell r="A176">
            <v>607</v>
          </cell>
        </row>
        <row r="177">
          <cell r="A177">
            <v>608</v>
          </cell>
        </row>
        <row r="178">
          <cell r="A178">
            <v>611</v>
          </cell>
        </row>
        <row r="179">
          <cell r="A179">
            <v>612</v>
          </cell>
        </row>
        <row r="180">
          <cell r="A180">
            <v>613</v>
          </cell>
        </row>
        <row r="181">
          <cell r="A181">
            <v>614</v>
          </cell>
        </row>
        <row r="182">
          <cell r="A182">
            <v>616</v>
          </cell>
        </row>
        <row r="183">
          <cell r="A183">
            <v>617</v>
          </cell>
        </row>
        <row r="184">
          <cell r="A184">
            <v>618</v>
          </cell>
        </row>
        <row r="185">
          <cell r="A185">
            <v>619</v>
          </cell>
        </row>
        <row r="186">
          <cell r="A186">
            <v>620</v>
          </cell>
        </row>
        <row r="187">
          <cell r="A187">
            <v>621</v>
          </cell>
        </row>
        <row r="188">
          <cell r="A188">
            <v>622</v>
          </cell>
        </row>
        <row r="189">
          <cell r="A189">
            <v>623</v>
          </cell>
        </row>
        <row r="190">
          <cell r="A190">
            <v>624</v>
          </cell>
        </row>
        <row r="191">
          <cell r="A191">
            <v>626</v>
          </cell>
        </row>
        <row r="192">
          <cell r="A192">
            <v>627</v>
          </cell>
        </row>
        <row r="193">
          <cell r="A193">
            <v>628</v>
          </cell>
        </row>
        <row r="194">
          <cell r="A194">
            <v>629</v>
          </cell>
        </row>
        <row r="195">
          <cell r="A195">
            <v>630</v>
          </cell>
        </row>
        <row r="196">
          <cell r="A196">
            <v>631</v>
          </cell>
        </row>
        <row r="197">
          <cell r="A197">
            <v>632</v>
          </cell>
        </row>
        <row r="198">
          <cell r="A198">
            <v>633</v>
          </cell>
        </row>
        <row r="199">
          <cell r="A199">
            <v>641</v>
          </cell>
        </row>
        <row r="200">
          <cell r="A200">
            <v>642</v>
          </cell>
        </row>
        <row r="201">
          <cell r="A201">
            <v>643</v>
          </cell>
        </row>
        <row r="202">
          <cell r="A202">
            <v>651</v>
          </cell>
        </row>
        <row r="203">
          <cell r="A203">
            <v>652</v>
          </cell>
        </row>
        <row r="204">
          <cell r="A204">
            <v>653</v>
          </cell>
        </row>
        <row r="205">
          <cell r="A205">
            <v>654</v>
          </cell>
        </row>
        <row r="206">
          <cell r="A206">
            <v>655</v>
          </cell>
        </row>
        <row r="207">
          <cell r="A207">
            <v>656</v>
          </cell>
        </row>
        <row r="208">
          <cell r="A208">
            <v>657</v>
          </cell>
        </row>
        <row r="209">
          <cell r="A209">
            <v>658</v>
          </cell>
        </row>
        <row r="210">
          <cell r="A210">
            <v>661</v>
          </cell>
        </row>
        <row r="211">
          <cell r="A211">
            <v>662</v>
          </cell>
        </row>
        <row r="212">
          <cell r="A212">
            <v>663</v>
          </cell>
        </row>
        <row r="213">
          <cell r="A213">
            <v>664</v>
          </cell>
        </row>
        <row r="214">
          <cell r="A214">
            <v>665</v>
          </cell>
        </row>
        <row r="215">
          <cell r="A215">
            <v>666</v>
          </cell>
        </row>
        <row r="216">
          <cell r="A216">
            <v>667</v>
          </cell>
        </row>
        <row r="217">
          <cell r="A217">
            <v>680</v>
          </cell>
        </row>
        <row r="218">
          <cell r="A218">
            <v>801</v>
          </cell>
        </row>
        <row r="219">
          <cell r="A219">
            <v>802</v>
          </cell>
        </row>
        <row r="220">
          <cell r="A220">
            <v>806</v>
          </cell>
        </row>
        <row r="221">
          <cell r="A221">
            <v>807</v>
          </cell>
        </row>
        <row r="222">
          <cell r="A222">
            <v>808</v>
          </cell>
        </row>
        <row r="223">
          <cell r="A223">
            <v>809</v>
          </cell>
        </row>
        <row r="224">
          <cell r="A224">
            <v>811</v>
          </cell>
        </row>
        <row r="225">
          <cell r="A225">
            <v>812</v>
          </cell>
        </row>
        <row r="226">
          <cell r="A226">
            <v>813</v>
          </cell>
        </row>
        <row r="227">
          <cell r="A227">
            <v>814</v>
          </cell>
        </row>
        <row r="228">
          <cell r="A228">
            <v>851</v>
          </cell>
        </row>
        <row r="229">
          <cell r="A229">
            <v>852</v>
          </cell>
        </row>
        <row r="230">
          <cell r="A230">
            <v>853</v>
          </cell>
        </row>
        <row r="231">
          <cell r="A231">
            <v>854</v>
          </cell>
        </row>
        <row r="232">
          <cell r="A232">
            <v>855</v>
          </cell>
        </row>
        <row r="233">
          <cell r="A233">
            <v>856</v>
          </cell>
        </row>
        <row r="234">
          <cell r="A234">
            <v>857</v>
          </cell>
        </row>
      </sheetData>
      <sheetData sheetId="4">
        <row r="1">
          <cell r="A1">
            <v>0</v>
          </cell>
        </row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5">
          <cell r="A5">
            <v>4</v>
          </cell>
        </row>
        <row r="6">
          <cell r="A6">
            <v>5</v>
          </cell>
        </row>
        <row r="7">
          <cell r="A7">
            <v>6</v>
          </cell>
        </row>
        <row r="8">
          <cell r="A8">
            <v>7</v>
          </cell>
        </row>
        <row r="9">
          <cell r="A9">
            <v>8</v>
          </cell>
        </row>
        <row r="10">
          <cell r="A10">
            <v>9</v>
          </cell>
        </row>
      </sheetData>
      <sheetData sheetId="5">
        <row r="1">
          <cell r="A1" t="str">
            <v>Gabinet Marszałka</v>
          </cell>
          <cell r="D1" t="str">
            <v>BK</v>
          </cell>
        </row>
        <row r="2">
          <cell r="A2" t="str">
            <v>Sejmik</v>
          </cell>
          <cell r="D2" t="str">
            <v>FS</v>
          </cell>
        </row>
        <row r="3">
          <cell r="A3" t="str">
            <v>Bezpieczeństwa</v>
          </cell>
          <cell r="D3" t="str">
            <v>-</v>
          </cell>
        </row>
        <row r="4">
          <cell r="A4" t="str">
            <v>Organizacje Pozarządowe</v>
          </cell>
        </row>
        <row r="5">
          <cell r="A5" t="str">
            <v>EFS</v>
          </cell>
        </row>
        <row r="6">
          <cell r="A6" t="str">
            <v>Geodezja</v>
          </cell>
        </row>
        <row r="7">
          <cell r="A7" t="str">
            <v>Koordynacji Promocji</v>
          </cell>
        </row>
        <row r="8">
          <cell r="A8" t="str">
            <v>Kultura</v>
          </cell>
        </row>
        <row r="9">
          <cell r="A9" t="str">
            <v>Oświata</v>
          </cell>
        </row>
        <row r="10">
          <cell r="A10" t="str">
            <v>Ochrony Środowiska</v>
          </cell>
        </row>
        <row r="11">
          <cell r="A11" t="str">
            <v>Organizacyjny</v>
          </cell>
        </row>
        <row r="12">
          <cell r="A12" t="str">
            <v>Polityka Jakości</v>
          </cell>
        </row>
        <row r="13">
          <cell r="A13" t="str">
            <v>Polityka Regionalna</v>
          </cell>
        </row>
        <row r="14">
          <cell r="A14" t="str">
            <v>Obszary Wiejskie</v>
          </cell>
        </row>
        <row r="15">
          <cell r="A15" t="str">
            <v>Społ.Informacyjne</v>
          </cell>
        </row>
        <row r="16">
          <cell r="A16" t="str">
            <v>Sport</v>
          </cell>
        </row>
        <row r="17">
          <cell r="A17" t="str">
            <v>Turystyka</v>
          </cell>
        </row>
        <row r="18">
          <cell r="A18" t="str">
            <v>Współp. Międzyn.</v>
          </cell>
        </row>
        <row r="19">
          <cell r="A19" t="str">
            <v>ZPRR</v>
          </cell>
        </row>
        <row r="20">
          <cell r="A20" t="str">
            <v>Zdrowie</v>
          </cell>
        </row>
        <row r="21">
          <cell r="A21" t="str">
            <v>ROPS</v>
          </cell>
        </row>
        <row r="22">
          <cell r="A22" t="str">
            <v>ZS w Górowie Iławeckim</v>
          </cell>
        </row>
        <row r="23">
          <cell r="A23" t="str">
            <v>SP w Giżycku</v>
          </cell>
        </row>
        <row r="24">
          <cell r="A24" t="str">
            <v>SP w Ełku</v>
          </cell>
        </row>
        <row r="25">
          <cell r="A25" t="str">
            <v>SP w Działdowie</v>
          </cell>
        </row>
        <row r="26">
          <cell r="A26" t="str">
            <v>SP w Olsztynie</v>
          </cell>
        </row>
        <row r="27">
          <cell r="A27" t="str">
            <v>SP w Elblągu</v>
          </cell>
        </row>
        <row r="28">
          <cell r="A28" t="str">
            <v>Nauczyciel. Kolegium w Szczytnie</v>
          </cell>
        </row>
        <row r="29">
          <cell r="A29" t="str">
            <v>Bibl. Pedagog. w Ol</v>
          </cell>
        </row>
        <row r="30">
          <cell r="A30" t="str">
            <v>Bibl. Pedagog. w El</v>
          </cell>
        </row>
        <row r="31">
          <cell r="A31" t="str">
            <v>ZDW</v>
          </cell>
        </row>
        <row r="32">
          <cell r="A32" t="str">
            <v>WUP</v>
          </cell>
        </row>
        <row r="33">
          <cell r="A33" t="str">
            <v>Plan. Przestrzenne</v>
          </cell>
        </row>
        <row r="34">
          <cell r="A34" t="str">
            <v>ODN  Ol</v>
          </cell>
        </row>
        <row r="35">
          <cell r="A35" t="str">
            <v>ODN  El</v>
          </cell>
        </row>
        <row r="36">
          <cell r="A36" t="str">
            <v>Ośrodek Adopcyjny</v>
          </cell>
        </row>
        <row r="37">
          <cell r="A37" t="str">
            <v>Bruksela</v>
          </cell>
        </row>
        <row r="38">
          <cell r="A38" t="str">
            <v>WMAR</v>
          </cell>
        </row>
        <row r="39">
          <cell r="A39" t="str">
            <v>Zespół Parków w Jerzwałdzie</v>
          </cell>
        </row>
        <row r="40">
          <cell r="A40" t="str">
            <v>Welski Park</v>
          </cell>
        </row>
        <row r="41">
          <cell r="A41" t="str">
            <v>Park w Elblągu</v>
          </cell>
        </row>
        <row r="42">
          <cell r="A42" t="str">
            <v>Park Żytkiejmach</v>
          </cell>
        </row>
        <row r="43">
          <cell r="A43" t="str">
            <v>Mazurski Park w Krutyni</v>
          </cell>
        </row>
        <row r="44">
          <cell r="A44" t="str">
            <v>ŻZMiUW El</v>
          </cell>
        </row>
        <row r="45">
          <cell r="A45" t="str">
            <v>ZMiUW Ol</v>
          </cell>
        </row>
        <row r="46">
          <cell r="A46" t="str">
            <v>Biuro Geologa</v>
          </cell>
        </row>
        <row r="47">
          <cell r="A47" t="str">
            <v>Biuro w Elblągu</v>
          </cell>
        </row>
        <row r="48">
          <cell r="A48" t="str">
            <v>Urząd</v>
          </cell>
        </row>
      </sheetData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Zalacznik Nr 1"/>
      <sheetName val="Dział"/>
      <sheetName val="Rozdz"/>
      <sheetName val="Paragraf.dochód"/>
      <sheetName val="Paragraf.wydatek"/>
      <sheetName val="4P"/>
      <sheetName val="Nazwa.Dep"/>
      <sheetName val="Formuł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§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Documents%20and%20Settings/b.golon.UM03/Moje%20dokumenty/ROK/Rok%202012/Uchwa&#322;y/Za&#322;%20Nr%20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1"/>
  <sheetViews>
    <sheetView tabSelected="1" view="pageBreakPreview" zoomScale="90" zoomScaleNormal="100" zoomScaleSheetLayoutView="90" workbookViewId="0">
      <selection activeCell="O9" sqref="O9"/>
    </sheetView>
  </sheetViews>
  <sheetFormatPr defaultRowHeight="12.75"/>
  <cols>
    <col min="1" max="1" width="5.5703125" style="2" customWidth="1"/>
    <col min="2" max="2" width="8.140625" style="2" customWidth="1"/>
    <col min="3" max="3" width="4.85546875" style="5" customWidth="1"/>
    <col min="4" max="4" width="2.28515625" style="4" customWidth="1"/>
    <col min="5" max="5" width="52.140625" style="1" customWidth="1"/>
    <col min="6" max="6" width="16.28515625" style="1" customWidth="1"/>
    <col min="7" max="7" width="13.85546875" style="3" customWidth="1"/>
    <col min="8" max="8" width="12.85546875" style="3" customWidth="1"/>
    <col min="9" max="9" width="15.7109375" style="1" customWidth="1"/>
    <col min="10" max="10" width="7.28515625" style="2" hidden="1" customWidth="1"/>
    <col min="11" max="11" width="13.42578125" style="1" customWidth="1"/>
    <col min="12" max="16384" width="9.140625" style="1"/>
  </cols>
  <sheetData>
    <row r="1" spans="1:10" s="6" customFormat="1">
      <c r="A1" s="166"/>
      <c r="B1" s="166"/>
      <c r="C1" s="169"/>
      <c r="D1" s="109"/>
      <c r="E1" s="167"/>
      <c r="G1" s="167"/>
      <c r="H1" s="167" t="s">
        <v>19</v>
      </c>
      <c r="I1" s="167"/>
      <c r="J1" s="166"/>
    </row>
    <row r="2" spans="1:10" s="6" customFormat="1">
      <c r="A2" s="166"/>
      <c r="B2" s="166"/>
      <c r="C2" s="169"/>
      <c r="D2" s="109"/>
      <c r="E2" s="167"/>
      <c r="G2" s="167"/>
      <c r="H2" s="168" t="s">
        <v>18</v>
      </c>
      <c r="I2" s="167"/>
      <c r="J2" s="166"/>
    </row>
    <row r="3" spans="1:10" s="6" customFormat="1">
      <c r="A3" s="166"/>
      <c r="B3" s="107"/>
      <c r="C3" s="169"/>
      <c r="D3" s="109"/>
      <c r="E3" s="167"/>
      <c r="G3" s="167"/>
      <c r="H3" s="168" t="s">
        <v>17</v>
      </c>
      <c r="I3" s="167"/>
      <c r="J3" s="166"/>
    </row>
    <row r="4" spans="1:10" s="6" customFormat="1">
      <c r="A4" s="166"/>
      <c r="B4" s="107"/>
      <c r="C4" s="169"/>
      <c r="D4" s="109"/>
      <c r="E4" s="167"/>
      <c r="G4" s="167"/>
      <c r="H4" s="168" t="s">
        <v>16</v>
      </c>
      <c r="I4" s="167"/>
      <c r="J4" s="166"/>
    </row>
    <row r="5" spans="1:10" s="6" customFormat="1" ht="12" customHeight="1">
      <c r="A5" s="166"/>
      <c r="B5" s="166"/>
      <c r="C5" s="169"/>
      <c r="D5" s="109"/>
      <c r="E5" s="167"/>
      <c r="G5" s="167"/>
      <c r="H5" s="168" t="s">
        <v>15</v>
      </c>
      <c r="I5" s="167"/>
      <c r="J5" s="166"/>
    </row>
    <row r="6" spans="1:10" s="1" customFormat="1">
      <c r="A6" s="2"/>
      <c r="B6" s="2"/>
      <c r="C6" s="5"/>
      <c r="D6" s="4"/>
      <c r="E6" s="96"/>
      <c r="G6" s="96"/>
      <c r="H6" s="96"/>
      <c r="I6" s="96"/>
      <c r="J6" s="2"/>
    </row>
    <row r="7" spans="1:10" s="1" customFormat="1">
      <c r="A7" s="2"/>
      <c r="B7" s="2"/>
      <c r="C7" s="5"/>
      <c r="D7" s="4"/>
      <c r="E7" s="96"/>
      <c r="G7" s="96"/>
      <c r="H7" s="3"/>
      <c r="I7" s="96"/>
      <c r="J7" s="2"/>
    </row>
    <row r="8" spans="1:10" s="1" customFormat="1" ht="35.25" customHeight="1">
      <c r="A8" s="165" t="s">
        <v>14</v>
      </c>
      <c r="B8" s="165"/>
      <c r="C8" s="165"/>
      <c r="D8" s="165"/>
      <c r="E8" s="165"/>
      <c r="F8" s="165"/>
      <c r="G8" s="165"/>
      <c r="H8" s="165"/>
      <c r="I8" s="165"/>
      <c r="J8" s="164"/>
    </row>
    <row r="9" spans="1:10" s="1" customFormat="1">
      <c r="A9" s="163"/>
      <c r="B9" s="163"/>
      <c r="C9" s="163"/>
      <c r="D9" s="163"/>
      <c r="E9" s="163"/>
      <c r="F9" s="163"/>
      <c r="G9" s="163"/>
      <c r="H9" s="163"/>
      <c r="I9" s="163"/>
      <c r="J9" s="160"/>
    </row>
    <row r="10" spans="1:10" s="1" customFormat="1" ht="14.25" customHeight="1">
      <c r="A10" s="159"/>
      <c r="B10" s="159"/>
      <c r="C10" s="162"/>
      <c r="D10" s="161"/>
      <c r="E10" s="159"/>
      <c r="F10" s="159"/>
      <c r="G10" s="160"/>
      <c r="H10" s="159"/>
      <c r="I10" s="158" t="s">
        <v>13</v>
      </c>
      <c r="J10" s="112"/>
    </row>
    <row r="11" spans="1:10" s="6" customFormat="1" ht="30.75" customHeight="1">
      <c r="A11" s="155" t="s">
        <v>10</v>
      </c>
      <c r="B11" s="155" t="s">
        <v>9</v>
      </c>
      <c r="C11" s="157" t="s">
        <v>8</v>
      </c>
      <c r="D11" s="156"/>
      <c r="E11" s="155" t="s">
        <v>6</v>
      </c>
      <c r="F11" s="154" t="s">
        <v>5</v>
      </c>
      <c r="G11" s="155" t="s">
        <v>4</v>
      </c>
      <c r="H11" s="155" t="s">
        <v>3</v>
      </c>
      <c r="I11" s="154" t="s">
        <v>2</v>
      </c>
      <c r="J11" s="153" t="str">
        <f>B11&amp;1</f>
        <v>Rozdz.1</v>
      </c>
    </row>
    <row r="12" spans="1:10" s="1" customFormat="1">
      <c r="A12" s="152" t="s">
        <v>12</v>
      </c>
      <c r="B12" s="152"/>
      <c r="C12" s="152"/>
      <c r="D12" s="152"/>
      <c r="E12" s="152"/>
      <c r="F12" s="152"/>
      <c r="G12" s="152"/>
      <c r="H12" s="152"/>
      <c r="I12" s="152"/>
      <c r="J12" s="151"/>
    </row>
    <row r="13" spans="1:10" s="1" customFormat="1" hidden="1">
      <c r="A13" s="150"/>
      <c r="B13" s="149"/>
      <c r="C13" s="148"/>
      <c r="D13" s="147"/>
      <c r="E13" s="122" t="str">
        <f>IF(LEN($A13) &gt; 0,VLOOKUP($A13, [1]Dział!$A$1:$B$200,2,FALSE),IF(LEN($B13) &gt; 0,VLOOKUP($B13, [1]Rozdz!$A$1:$B$690,2,FALSE),IF(LEN($C13) &gt; 0,VLOOKUP($C13, [1]Paragraf.dochód!$A$1:$B$200,2,FALSE),"")))</f>
        <v/>
      </c>
      <c r="F13" s="146"/>
      <c r="G13" s="146"/>
      <c r="H13" s="146"/>
      <c r="I13" s="146">
        <f>F13-G13+H13</f>
        <v>0</v>
      </c>
      <c r="J13" s="14">
        <f>IF(B13="",J12,B13)</f>
        <v>0</v>
      </c>
    </row>
    <row r="14" spans="1:10" s="1" customFormat="1" hidden="1">
      <c r="A14" s="44"/>
      <c r="B14" s="36"/>
      <c r="C14" s="126"/>
      <c r="D14" s="34"/>
      <c r="E14" s="122" t="str">
        <f>IF(LEN($A14) &gt; 0,VLOOKUP($A14, [1]Dział!$A$1:$B$200,2,FALSE),IF(LEN($B14) &gt; 0,VLOOKUP($B14, [1]Rozdz!$A$1:$B$690,2,FALSE),IF(LEN($C14) &gt; 0,VLOOKUP($C14, [1]Paragraf.dochód!$A$1:$B$200,2,FALSE),"")))</f>
        <v/>
      </c>
      <c r="F14" s="32"/>
      <c r="G14" s="32"/>
      <c r="H14" s="32"/>
      <c r="I14" s="32">
        <f>F14-G14+H14</f>
        <v>0</v>
      </c>
      <c r="J14" s="14">
        <f>IF(B14="",J13,B14)</f>
        <v>0</v>
      </c>
    </row>
    <row r="15" spans="1:10" s="1" customFormat="1" hidden="1">
      <c r="A15" s="44"/>
      <c r="B15" s="25"/>
      <c r="C15" s="124"/>
      <c r="D15" s="23"/>
      <c r="E15" s="122" t="str">
        <f>IF(LEN($A15) &gt; 0,VLOOKUP($A15, [1]Dział!$A$1:$B$200,2,FALSE),IF(LEN($B15) &gt; 0,VLOOKUP($B15, [1]Rozdz!$A$1:$B$690,2,FALSE),IF(LEN($C15) &gt; 0,VLOOKUP($C15, [1]Paragraf.dochód!$A$1:$B$200,2,FALSE),"")))</f>
        <v/>
      </c>
      <c r="F15" s="21"/>
      <c r="G15" s="21"/>
      <c r="H15" s="21"/>
      <c r="I15" s="21">
        <f>F15-G15+H15</f>
        <v>0</v>
      </c>
      <c r="J15" s="14">
        <f>IF(B15="",J14,B15)</f>
        <v>0</v>
      </c>
    </row>
    <row r="16" spans="1:10" s="1" customFormat="1" hidden="1">
      <c r="A16" s="26"/>
      <c r="B16" s="25"/>
      <c r="C16" s="145"/>
      <c r="D16" s="144"/>
      <c r="E16" s="122" t="str">
        <f>IF(LEN($A16) &gt; 0,VLOOKUP($A16, [1]Dział!$A$1:$B$200,2,FALSE),IF(LEN($B16) &gt; 0,VLOOKUP($B16, [1]Rozdz!$A$1:$B$690,2,FALSE),IF(LEN($C16) &gt; 0,VLOOKUP($C16, [1]Paragraf.dochód!$A$1:$B$200,2,FALSE),"")))</f>
        <v/>
      </c>
      <c r="F16" s="143"/>
      <c r="G16" s="143"/>
      <c r="H16" s="143"/>
      <c r="I16" s="143">
        <f>F16-G16+H16</f>
        <v>0</v>
      </c>
      <c r="J16" s="14">
        <f>IF(B16="",J15,B16)</f>
        <v>0</v>
      </c>
    </row>
    <row r="17" spans="1:10" s="1" customFormat="1" hidden="1">
      <c r="A17" s="129"/>
      <c r="B17" s="36"/>
      <c r="C17" s="126"/>
      <c r="D17" s="34"/>
      <c r="E17" s="122" t="str">
        <f>IF(LEN($A17) &gt; 0,VLOOKUP($A17, [1]Dział!$A$1:$B$200,2,FALSE),IF(LEN($B17) &gt; 0,VLOOKUP($B17, [1]Rozdz!$A$1:$B$690,2,FALSE),IF(LEN($C17) &gt; 0,VLOOKUP($C17, [1]Paragraf.dochód!$A$1:$B$200,2,FALSE),"")))</f>
        <v/>
      </c>
      <c r="F17" s="32"/>
      <c r="G17" s="32"/>
      <c r="H17" s="32"/>
      <c r="I17" s="32">
        <f>F17-G17+H17</f>
        <v>0</v>
      </c>
      <c r="J17" s="14">
        <f>IF(B17="",J16,B17)</f>
        <v>0</v>
      </c>
    </row>
    <row r="18" spans="1:10" s="1" customFormat="1" ht="12.75" hidden="1" customHeight="1">
      <c r="A18" s="44"/>
      <c r="B18" s="25"/>
      <c r="C18" s="124"/>
      <c r="D18" s="23"/>
      <c r="E18" s="122" t="str">
        <f>IF(LEN($A18) &gt; 0,VLOOKUP($A18, [1]Dział!$A$1:$B$200,2,FALSE),IF(LEN($B18) &gt; 0,VLOOKUP($B18, [1]Rozdz!$A$1:$B$690,2,FALSE),IF(LEN($C18) &gt; 0,VLOOKUP($C18, [1]Paragraf.dochód!$A$1:$B$200,2,FALSE),"")))</f>
        <v/>
      </c>
      <c r="F18" s="21"/>
      <c r="G18" s="21"/>
      <c r="H18" s="21"/>
      <c r="I18" s="21">
        <f>F18-G18+H18</f>
        <v>0</v>
      </c>
      <c r="J18" s="14">
        <f>IF(B18="",J17,B18)</f>
        <v>0</v>
      </c>
    </row>
    <row r="19" spans="1:10" s="63" customFormat="1" ht="17.25" customHeight="1">
      <c r="A19" s="70">
        <v>10</v>
      </c>
      <c r="B19" s="69"/>
      <c r="C19" s="133"/>
      <c r="D19" s="67"/>
      <c r="E19" s="131" t="str">
        <f>IF(LEN($A19) &gt; 0,VLOOKUP($A19, [1]Dział!$A$1:$B$200,2,FALSE),IF(LEN($B19) &gt; 0,VLOOKUP($B19, [1]Rozdz!$A$1:$B$690,2,FALSE),IF(LEN($C19) &gt; 0,VLOOKUP($C19, [1]Paragraf.dochód!$A$1:$B$200,2,FALSE),"")))</f>
        <v>Rolnictwo i łowiectwo</v>
      </c>
      <c r="F19" s="65">
        <f>'[2]UKŁAD WYKONAWCZY'!$E$8</f>
        <v>95116000</v>
      </c>
      <c r="G19" s="65">
        <f>G20</f>
        <v>0</v>
      </c>
      <c r="H19" s="65">
        <f>H20</f>
        <v>13354500</v>
      </c>
      <c r="I19" s="65">
        <f>F19-G19+H19</f>
        <v>108470500</v>
      </c>
      <c r="J19" s="142">
        <f>IF(B19="",J18,B19)</f>
        <v>0</v>
      </c>
    </row>
    <row r="20" spans="1:10" s="27" customFormat="1" ht="17.25" customHeight="1">
      <c r="A20" s="129"/>
      <c r="B20" s="36">
        <v>1008</v>
      </c>
      <c r="C20" s="126"/>
      <c r="D20" s="34"/>
      <c r="E20" s="128" t="str">
        <f>IF(LEN($A20) &gt; 0,VLOOKUP($A20, [1]Dział!$A$1:$B$200,2,FALSE),IF(LEN($B20) &gt; 0,VLOOKUP($B20, [1]Rozdz!$A$1:$B$690,2,FALSE),IF(LEN($C20) &gt; 0,VLOOKUP($C20, [1]Paragraf.dochód!$A$1:$B$200,2,FALSE),"")))</f>
        <v>Melioracje wodne</v>
      </c>
      <c r="F20" s="32">
        <f>'[2]UKŁAD WYKONAWCZY'!$E$44</f>
        <v>87003000</v>
      </c>
      <c r="G20" s="32">
        <f>SUM(G21:G22)</f>
        <v>0</v>
      </c>
      <c r="H20" s="32">
        <f>SUM(H21:H22)</f>
        <v>13354500</v>
      </c>
      <c r="I20" s="32">
        <f>F20-G20+H20</f>
        <v>100357500</v>
      </c>
      <c r="J20" s="127">
        <f>IF(B20="",J19,B20)</f>
        <v>1008</v>
      </c>
    </row>
    <row r="21" spans="1:10" s="1" customFormat="1" ht="38.25">
      <c r="A21" s="44"/>
      <c r="B21" s="25"/>
      <c r="C21" s="124">
        <v>221</v>
      </c>
      <c r="D21" s="23">
        <v>0</v>
      </c>
      <c r="E21" s="122" t="str">
        <f>IF(LEN($A21) &gt; 0,VLOOKUP($A21, [1]Dział!$A$1:$B$200,2,FALSE),IF(LEN($B21) &gt; 0,VLOOKUP($B21, [1]Rozdz!$A$1:$B$690,2,FALSE),IF(LEN($C21) &gt; 0,VLOOKUP($C21, [1]Paragraf.dochód!$A$1:$B$200,2,FALSE),"")))</f>
        <v>Dotacje celowe otrzymane z budżetu państwa na zadania bieżące z zakresu administracji rządowej oraz inne zadania zlecone ustawami realizowane przez samorząd województwa</v>
      </c>
      <c r="F21" s="21">
        <f>'[2]UKŁAD WYKONAWCZY'!$E$48</f>
        <v>12067000</v>
      </c>
      <c r="G21" s="21">
        <v>0</v>
      </c>
      <c r="H21" s="21">
        <v>13338000</v>
      </c>
      <c r="I21" s="21">
        <f>F21-G21+H21</f>
        <v>25405000</v>
      </c>
      <c r="J21" s="14">
        <f>IF(B21="",J19,B21)</f>
        <v>0</v>
      </c>
    </row>
    <row r="22" spans="1:10" s="1" customFormat="1" ht="51">
      <c r="A22" s="44"/>
      <c r="B22" s="25"/>
      <c r="C22" s="124">
        <v>626</v>
      </c>
      <c r="D22" s="23">
        <v>0</v>
      </c>
      <c r="E22" s="122" t="str">
        <f>IF(LEN($A22) &gt; 0,VLOOKUP($A22, [1]Dział!$A$1:$B$200,2,FALSE),IF(LEN($B22) &gt; 0,VLOOKUP($B22, [1]Rozdz!$A$1:$B$690,2,FALSE),IF(LEN($C22) &gt; 0,VLOOKUP($C22, [1]Paragraf.dochód!$A$1:$B$200,2,FALSE),"")))</f>
        <v>Dotacje otrzymane z państwowych funduszy celowych na finansowanie lub dofinansowanie kosztów realizacji inwestycji i zakupów inwestycyjnych jednostek sektora finansów publicznych</v>
      </c>
      <c r="F22" s="21">
        <v>0</v>
      </c>
      <c r="G22" s="21">
        <v>0</v>
      </c>
      <c r="H22" s="21">
        <v>16500</v>
      </c>
      <c r="I22" s="21">
        <f>F22-G22+H22</f>
        <v>16500</v>
      </c>
      <c r="J22" s="14">
        <f>IF(B22="",J20,B22)</f>
        <v>1008</v>
      </c>
    </row>
    <row r="23" spans="1:10" s="63" customFormat="1" ht="17.25" customHeight="1">
      <c r="A23" s="70">
        <v>150</v>
      </c>
      <c r="B23" s="69"/>
      <c r="C23" s="133"/>
      <c r="D23" s="67"/>
      <c r="E23" s="131" t="str">
        <f>IF(LEN($A23) &gt; 0,VLOOKUP($A23, [1]Dział!$A$1:$B$200,2,FALSE),IF(LEN($B23) &gt; 0,VLOOKUP($B23, [1]Rozdz!$A$1:$B$690,2,FALSE),IF(LEN($C23) &gt; 0,VLOOKUP($C23, [1]Paragraf.dochód!$A$1:$B$200,2,FALSE),"")))</f>
        <v>Przetwórstwo przemysłowe</v>
      </c>
      <c r="F23" s="65">
        <f>'[2]UKŁAD WYKONAWCZY'!$E$199</f>
        <v>295000</v>
      </c>
      <c r="G23" s="65">
        <f>G24</f>
        <v>0</v>
      </c>
      <c r="H23" s="65">
        <f>H24</f>
        <v>55000</v>
      </c>
      <c r="I23" s="65">
        <f>F23-G23+H23</f>
        <v>350000</v>
      </c>
      <c r="J23" s="142">
        <f>IF(B23="",J22,B23)</f>
        <v>1008</v>
      </c>
    </row>
    <row r="24" spans="1:10" s="27" customFormat="1" ht="17.25" customHeight="1">
      <c r="A24" s="129"/>
      <c r="B24" s="36">
        <v>15013</v>
      </c>
      <c r="C24" s="126"/>
      <c r="D24" s="34"/>
      <c r="E24" s="128" t="str">
        <f>IF(LEN($A24) &gt; 0,VLOOKUP($A24, [1]Dział!$A$1:$B$200,2,FALSE),IF(LEN($B24) &gt; 0,VLOOKUP($B24, [1]Rozdz!$A$1:$B$690,2,FALSE),IF(LEN($C24) &gt; 0,VLOOKUP($C24, [1]Paragraf.dochód!$A$1:$B$200,2,FALSE),"")))</f>
        <v>Rozwój kadr nowoczesnej gospodarki i przedsiębiorczości</v>
      </c>
      <c r="F24" s="32">
        <f>'[2]UKŁAD WYKONAWCZY'!$E$227</f>
        <v>80000</v>
      </c>
      <c r="G24" s="32">
        <f>SUM(G25:G26)</f>
        <v>0</v>
      </c>
      <c r="H24" s="32">
        <f>SUM(H25:H26)</f>
        <v>55000</v>
      </c>
      <c r="I24" s="32">
        <f>F24-G24+H24</f>
        <v>135000</v>
      </c>
      <c r="J24" s="127">
        <f>IF(B24="",J23,B24)</f>
        <v>15013</v>
      </c>
    </row>
    <row r="25" spans="1:10" s="1" customFormat="1" ht="60.75" customHeight="1">
      <c r="A25" s="44"/>
      <c r="B25" s="25"/>
      <c r="C25" s="124">
        <v>291</v>
      </c>
      <c r="D25" s="23">
        <v>8</v>
      </c>
      <c r="E25" s="122" t="str">
        <f>IF(LEN($A25) &gt; 0,VLOOKUP($A25, [1]Dział!$A$1:$B$200,2,FALSE),IF(LEN($B25) &gt; 0,VLOOKUP($B25, [1]Rozdz!$A$1:$B$690,2,FALSE),IF(LEN($C25) &gt; 0,VLOOKUP($C25, [1]Paragraf.dochód!$A$1:$B$200,2,FALSE),"")))</f>
        <v>Wpływy ze zwrotów dotacji oraz płatności, w tym wykorzystanych niezgodnie z przeznaczeniem lub wykorzystanych z naruszeniem procedur, pobranych nienależnie lub w nadmiernej wysokości</v>
      </c>
      <c r="F25" s="21">
        <v>0</v>
      </c>
      <c r="G25" s="21">
        <v>0</v>
      </c>
      <c r="H25" s="21">
        <v>15000</v>
      </c>
      <c r="I25" s="21">
        <f>F25-G25+H25</f>
        <v>15000</v>
      </c>
      <c r="J25" s="14">
        <f>IF(B25="",J23,B25)</f>
        <v>1008</v>
      </c>
    </row>
    <row r="26" spans="1:10" s="1" customFormat="1" ht="60.75" customHeight="1">
      <c r="A26" s="44"/>
      <c r="B26" s="25"/>
      <c r="C26" s="124">
        <v>291</v>
      </c>
      <c r="D26" s="23">
        <v>9</v>
      </c>
      <c r="E26" s="122" t="str">
        <f>IF(LEN($A26) &gt; 0,VLOOKUP($A26, [1]Dział!$A$1:$B$200,2,FALSE),IF(LEN($B26) &gt; 0,VLOOKUP($B26, [1]Rozdz!$A$1:$B$690,2,FALSE),IF(LEN($C26) &gt; 0,VLOOKUP($C26, [1]Paragraf.dochód!$A$1:$B$200,2,FALSE),"")))</f>
        <v>Wpływy ze zwrotów dotacji oraz płatności, w tym wykorzystanych niezgodnie z przeznaczeniem lub wykorzystanych z naruszeniem procedur, pobranych nienależnie lub w nadmiernej wysokości</v>
      </c>
      <c r="F26" s="21">
        <f>'[2]UKŁAD WYKONAWCZY'!$E$231</f>
        <v>30000</v>
      </c>
      <c r="G26" s="21">
        <v>0</v>
      </c>
      <c r="H26" s="21">
        <v>40000</v>
      </c>
      <c r="I26" s="21">
        <f>F26-G26+H26</f>
        <v>70000</v>
      </c>
      <c r="J26" s="14">
        <f>IF(B26="",J24,B26)</f>
        <v>15013</v>
      </c>
    </row>
    <row r="27" spans="1:10" s="63" customFormat="1" ht="16.5" customHeight="1">
      <c r="A27" s="70">
        <v>630</v>
      </c>
      <c r="B27" s="69"/>
      <c r="C27" s="133"/>
      <c r="D27" s="132"/>
      <c r="E27" s="131" t="str">
        <f>IF(LEN($A27) &gt; 0,VLOOKUP($A27, [1]Dział!$A$1:$B$200,2,FALSE),IF(LEN($B27) &gt; 0,VLOOKUP($B27, [1]Rozdz!$A$1:$B$690,2,FALSE),IF(LEN($C27) &gt; 0,VLOOKUP($C27, [1]Paragraf.dochód!$A$1:$B$200,2,FALSE),"")))</f>
        <v>Turystyka</v>
      </c>
      <c r="F27" s="65">
        <f>'[2]UKŁAD WYKONAWCZY'!$E$419</f>
        <v>9994265</v>
      </c>
      <c r="G27" s="65">
        <f>G28</f>
        <v>0</v>
      </c>
      <c r="H27" s="65">
        <f>H28</f>
        <v>592</v>
      </c>
      <c r="I27" s="65">
        <f>F27-G27+H27</f>
        <v>9994857</v>
      </c>
      <c r="J27" s="142" t="e">
        <f>IF(B27="",#REF!,B27)</f>
        <v>#REF!</v>
      </c>
    </row>
    <row r="28" spans="1:10" s="80" customFormat="1">
      <c r="A28" s="141"/>
      <c r="B28" s="86">
        <v>63095</v>
      </c>
      <c r="C28" s="140"/>
      <c r="D28" s="139"/>
      <c r="E28" s="138" t="str">
        <f>IF(LEN($A28) &gt; 0,VLOOKUP($A28, [1]Dział!$A$1:$B$200,2,FALSE),IF(LEN($B28) &gt; 0,VLOOKUP($B28, [1]Rozdz!$A$1:$B$690,2,FALSE),IF(LEN($C28) &gt; 0,VLOOKUP($C28, [1]Paragraf.dochód!$A$1:$B$200,2,FALSE),"")))</f>
        <v>Pozostała działalność</v>
      </c>
      <c r="F28" s="82">
        <f>'[2]UKŁAD WYKONAWCZY'!$E$470</f>
        <v>35000</v>
      </c>
      <c r="G28" s="82">
        <f>SUM(G29:G29)</f>
        <v>0</v>
      </c>
      <c r="H28" s="82">
        <f>SUM(H29:H29)</f>
        <v>592</v>
      </c>
      <c r="I28" s="82">
        <f>F28-G28+H28</f>
        <v>35592</v>
      </c>
      <c r="J28" s="137">
        <f>IF(B28="",J27,B28)</f>
        <v>63095</v>
      </c>
    </row>
    <row r="29" spans="1:10" s="1" customFormat="1" ht="61.5" customHeight="1">
      <c r="A29" s="121"/>
      <c r="B29" s="19"/>
      <c r="C29" s="120">
        <v>666</v>
      </c>
      <c r="D29" s="119">
        <v>8</v>
      </c>
      <c r="E29" s="118" t="str">
        <f>IF(LEN($A29) &gt; 0,VLOOKUP($A29, [1]Dział!$A$1:$B$200,2,FALSE),IF(LEN($B29) &gt; 0,VLOOKUP($B29, [1]Rozdz!$A$1:$B$690,2,FALSE),IF(LEN($C29) &gt; 0,VLOOKUP($C29, [1]Paragraf.dochód!$A$1:$B$200,2,FALSE),"")))</f>
        <v>Wpływy ze zwrotów dotacji oraz płatności, w tym wykorzystanych niezgodnie z przeznaczeniem lub wykorzystanych z naruszeniem procedur, pobranych nienależnie lub w nadmiernej wysokości, dotyczące dochodów majątkowych</v>
      </c>
      <c r="F29" s="15">
        <v>0</v>
      </c>
      <c r="G29" s="15">
        <v>0</v>
      </c>
      <c r="H29" s="15">
        <v>592</v>
      </c>
      <c r="I29" s="15">
        <f>F29-G29+H29</f>
        <v>592</v>
      </c>
      <c r="J29" s="14">
        <f>IF(B29="",J28,B29)</f>
        <v>63095</v>
      </c>
    </row>
    <row r="30" spans="1:10" s="6" customFormat="1">
      <c r="A30" s="70">
        <v>700</v>
      </c>
      <c r="B30" s="69"/>
      <c r="C30" s="133"/>
      <c r="D30" s="132"/>
      <c r="E30" s="131" t="str">
        <f>IF(LEN($A30) &gt; 0,VLOOKUP($A30, [1]Dział!$A$1:$B$200,2,FALSE),IF(LEN($B30) &gt; 0,VLOOKUP($B30, [1]Rozdz!$A$1:$B$690,2,FALSE),IF(LEN($C30) &gt; 0,VLOOKUP($C30, [1]Paragraf.dochód!$A$1:$B$200,2,FALSE),"")))</f>
        <v>Gospodarka mieszkaniowa</v>
      </c>
      <c r="F30" s="65">
        <f>'[2]UKŁAD WYKONAWCZY'!$E$477</f>
        <v>10455345</v>
      </c>
      <c r="G30" s="65">
        <f>G31</f>
        <v>0</v>
      </c>
      <c r="H30" s="65">
        <f>H31</f>
        <v>170000</v>
      </c>
      <c r="I30" s="65">
        <f>F30-G30+H30</f>
        <v>10625345</v>
      </c>
      <c r="J30" s="130" t="e">
        <f>IF(B30="",#REF!,B30)</f>
        <v>#REF!</v>
      </c>
    </row>
    <row r="31" spans="1:10" s="80" customFormat="1" ht="18" customHeight="1">
      <c r="A31" s="141"/>
      <c r="B31" s="86">
        <v>70095</v>
      </c>
      <c r="C31" s="140"/>
      <c r="D31" s="139"/>
      <c r="E31" s="138" t="str">
        <f>IF(LEN($A31) &gt; 0,VLOOKUP($A31, [1]Dział!$A$1:$B$200,2,FALSE),IF(LEN($B31) &gt; 0,VLOOKUP($B31, [1]Rozdz!$A$1:$B$690,2,FALSE),IF(LEN($C31) &gt; 0,VLOOKUP($C31, [1]Paragraf.dochód!$A$1:$B$200,2,FALSE),"")))</f>
        <v>Pozostała działalność</v>
      </c>
      <c r="F31" s="82">
        <f>'[2]UKŁAD WYKONAWCZY'!$E$498</f>
        <v>15000</v>
      </c>
      <c r="G31" s="82">
        <f>SUM(G32:G33)</f>
        <v>0</v>
      </c>
      <c r="H31" s="82">
        <f>SUM(H32:H33)</f>
        <v>170000</v>
      </c>
      <c r="I31" s="82">
        <f>F31-G31+H31</f>
        <v>185000</v>
      </c>
      <c r="J31" s="137">
        <f>IF(B31="",J30,B31)</f>
        <v>70095</v>
      </c>
    </row>
    <row r="32" spans="1:10" s="1" customFormat="1" ht="61.5" customHeight="1">
      <c r="A32" s="44"/>
      <c r="B32" s="25"/>
      <c r="C32" s="124">
        <v>90</v>
      </c>
      <c r="D32" s="123">
        <v>9</v>
      </c>
      <c r="E32" s="122" t="str">
        <f>IF(LEN($A32) &gt; 0,VLOOKUP($A32, [1]Dział!$A$1:$B$200,2,FALSE),IF(LEN($B32) &gt; 0,VLOOKUP($B32, [1]Rozdz!$A$1:$B$690,2,FALSE),IF(LEN($C32) &gt; 0,VLOOKUP($C32, [1]Paragraf.dochód!$A$1:$B$200,2,FALSE),"")))</f>
        <v>Odsetki od dotacji oraz płatności: wykorzystanych niezgodnie z przeznaczeniem lub wykorzystanych z naruszeniem procedur, pobranych nienależnie lub w nadmiernej wysokości</v>
      </c>
      <c r="F32" s="21">
        <f>'[2]UKŁAD WYKONAWCZY'!$E$499</f>
        <v>5000</v>
      </c>
      <c r="G32" s="21">
        <v>0</v>
      </c>
      <c r="H32" s="21">
        <v>60000</v>
      </c>
      <c r="I32" s="21">
        <f>F32-G32+H32</f>
        <v>65000</v>
      </c>
      <c r="J32" s="14">
        <f>IF(B32="",J31,B32)</f>
        <v>70095</v>
      </c>
    </row>
    <row r="33" spans="1:10" s="1" customFormat="1" ht="75.75" customHeight="1">
      <c r="A33" s="121"/>
      <c r="B33" s="19"/>
      <c r="C33" s="120">
        <v>666</v>
      </c>
      <c r="D33" s="119">
        <v>9</v>
      </c>
      <c r="E33" s="118" t="str">
        <f>IF(LEN($A33) &gt; 0,VLOOKUP($A33, [1]Dział!$A$1:$B$200,2,FALSE),IF(LEN($B33) &gt; 0,VLOOKUP($B33, [1]Rozdz!$A$1:$B$690,2,FALSE),IF(LEN($C33) &gt; 0,VLOOKUP($C33, [1]Paragraf.dochód!$A$1:$B$200,2,FALSE),"")))</f>
        <v>Wpływy ze zwrotów dotacji oraz płatności, w tym wykorzystanych niezgodnie z przeznaczeniem lub wykorzystanych z naruszeniem procedur, pobranych nienależnie lub w nadmiernej wysokości, dotyczące dochodów majątkowych</v>
      </c>
      <c r="F33" s="15">
        <f>'[2]UKŁAD WYKONAWCZY'!$E$500</f>
        <v>10000</v>
      </c>
      <c r="G33" s="15">
        <v>0</v>
      </c>
      <c r="H33" s="15">
        <v>110000</v>
      </c>
      <c r="I33" s="15">
        <f>F33-G33+H33</f>
        <v>120000</v>
      </c>
      <c r="J33" s="14">
        <f>IF(B33="",J32,B33)</f>
        <v>70095</v>
      </c>
    </row>
    <row r="34" spans="1:10" s="6" customFormat="1">
      <c r="A34" s="70">
        <v>750</v>
      </c>
      <c r="B34" s="69"/>
      <c r="C34" s="133"/>
      <c r="D34" s="132"/>
      <c r="E34" s="131" t="str">
        <f>IF(LEN($A34) &gt; 0,VLOOKUP($A34, [1]Dział!$A$1:$B$200,2,FALSE),IF(LEN($B34) &gt; 0,VLOOKUP($B34, [1]Rozdz!$A$1:$B$690,2,FALSE),IF(LEN($C34) &gt; 0,VLOOKUP($C34, [1]Paragraf.dochód!$A$1:$B$200,2,FALSE),"")))</f>
        <v>Administracja publiczna</v>
      </c>
      <c r="F34" s="65">
        <f>'[2]UKŁAD WYKONAWCZY'!$E$548</f>
        <v>12885915</v>
      </c>
      <c r="G34" s="65">
        <f>G35</f>
        <v>0</v>
      </c>
      <c r="H34" s="65">
        <f>H35</f>
        <v>2789</v>
      </c>
      <c r="I34" s="65">
        <f>F34-G34+H34</f>
        <v>12888704</v>
      </c>
      <c r="J34" s="130" t="e">
        <f>IF(B34="",#REF!,B34)</f>
        <v>#REF!</v>
      </c>
    </row>
    <row r="35" spans="1:10" s="80" customFormat="1" ht="18" customHeight="1">
      <c r="A35" s="141"/>
      <c r="B35" s="86">
        <v>75018</v>
      </c>
      <c r="C35" s="140"/>
      <c r="D35" s="139"/>
      <c r="E35" s="138" t="str">
        <f>IF(LEN($A35) &gt; 0,VLOOKUP($A35, [1]Dział!$A$1:$B$200,2,FALSE),IF(LEN($B35) &gt; 0,VLOOKUP($B35, [1]Rozdz!$A$1:$B$690,2,FALSE),IF(LEN($C35) &gt; 0,VLOOKUP($C35, [1]Paragraf.dochód!$A$1:$B$200,2,FALSE),"")))</f>
        <v>Urzędy marszałkowskie</v>
      </c>
      <c r="F35" s="82">
        <f>'[2]UKŁAD WYKONAWCZY'!$E$590</f>
        <v>9621545</v>
      </c>
      <c r="G35" s="82">
        <f>SUM(G36:G38)</f>
        <v>0</v>
      </c>
      <c r="H35" s="82">
        <f>SUM(H36:H38)</f>
        <v>2789</v>
      </c>
      <c r="I35" s="82">
        <f>F35-G35+H35</f>
        <v>9624334</v>
      </c>
      <c r="J35" s="137">
        <f>IF(B35="",J34,B35)</f>
        <v>75018</v>
      </c>
    </row>
    <row r="36" spans="1:10" s="1" customFormat="1" ht="61.5" customHeight="1">
      <c r="A36" s="44"/>
      <c r="B36" s="25"/>
      <c r="C36" s="124">
        <v>90</v>
      </c>
      <c r="D36" s="123">
        <v>9</v>
      </c>
      <c r="E36" s="122" t="str">
        <f>IF(LEN($A36) &gt; 0,VLOOKUP($A36, [1]Dział!$A$1:$B$200,2,FALSE),IF(LEN($B36) &gt; 0,VLOOKUP($B36, [1]Rozdz!$A$1:$B$690,2,FALSE),IF(LEN($C36) &gt; 0,VLOOKUP($C36, [1]Paragraf.dochód!$A$1:$B$200,2,FALSE),"")))</f>
        <v>Odsetki od dotacji oraz płatności: wykorzystanych niezgodnie z przeznaczeniem lub wykorzystanych z naruszeniem procedur, pobranych nienależnie lub w nadmiernej wysokości</v>
      </c>
      <c r="F36" s="21">
        <f>'[2]UKŁAD WYKONAWCZY'!$E$593</f>
        <v>2000</v>
      </c>
      <c r="G36" s="21">
        <v>0</v>
      </c>
      <c r="H36" s="21">
        <v>443</v>
      </c>
      <c r="I36" s="21">
        <f>F36-G36+H36</f>
        <v>2443</v>
      </c>
      <c r="J36" s="14">
        <f>IF(B36="",J35,B36)</f>
        <v>75018</v>
      </c>
    </row>
    <row r="37" spans="1:10" s="1" customFormat="1" ht="62.25" customHeight="1">
      <c r="A37" s="44"/>
      <c r="B37" s="25"/>
      <c r="C37" s="124">
        <v>291</v>
      </c>
      <c r="D37" s="123">
        <v>8</v>
      </c>
      <c r="E37" s="122" t="str">
        <f>IF(LEN($A37) &gt; 0,VLOOKUP($A37, [1]Dział!$A$1:$B$200,2,FALSE),IF(LEN($B37) &gt; 0,VLOOKUP($B37, [1]Rozdz!$A$1:$B$690,2,FALSE),IF(LEN($C37) &gt; 0,VLOOKUP($C37, [1]Paragraf.dochód!$A$1:$B$200,2,FALSE),"")))</f>
        <v>Wpływy ze zwrotów dotacji oraz płatności, w tym wykorzystanych niezgodnie z przeznaczeniem lub wykorzystanych z naruszeniem procedur, pobranych nienależnie lub w nadmiernej wysokości</v>
      </c>
      <c r="F37" s="21">
        <f>'[2]UKŁAD WYKONAWCZY'!$E$601</f>
        <v>20000</v>
      </c>
      <c r="G37" s="21">
        <v>0</v>
      </c>
      <c r="H37" s="21">
        <v>160</v>
      </c>
      <c r="I37" s="21">
        <f>F37-G37+H37</f>
        <v>20160</v>
      </c>
      <c r="J37" s="14">
        <f>IF(B37="",J35,B37)</f>
        <v>75018</v>
      </c>
    </row>
    <row r="38" spans="1:10" s="1" customFormat="1" ht="75.75" customHeight="1">
      <c r="A38" s="121"/>
      <c r="B38" s="19"/>
      <c r="C38" s="120">
        <v>666</v>
      </c>
      <c r="D38" s="119">
        <v>8</v>
      </c>
      <c r="E38" s="118" t="str">
        <f>IF(LEN($A38) &gt; 0,VLOOKUP($A38, [1]Dział!$A$1:$B$200,2,FALSE),IF(LEN($B38) &gt; 0,VLOOKUP($B38, [1]Rozdz!$A$1:$B$690,2,FALSE),IF(LEN($C38) &gt; 0,VLOOKUP($C38, [1]Paragraf.dochód!$A$1:$B$200,2,FALSE),"")))</f>
        <v>Wpływy ze zwrotów dotacji oraz płatności, w tym wykorzystanych niezgodnie z przeznaczeniem lub wykorzystanych z naruszeniem procedur, pobranych nienależnie lub w nadmiernej wysokości, dotyczące dochodów majątkowych</v>
      </c>
      <c r="F38" s="15">
        <v>0</v>
      </c>
      <c r="G38" s="15">
        <v>0</v>
      </c>
      <c r="H38" s="15">
        <v>2186</v>
      </c>
      <c r="I38" s="15">
        <f>F38-G38+H38</f>
        <v>2186</v>
      </c>
      <c r="J38" s="14">
        <f>IF(B38="",J36,B38)</f>
        <v>75018</v>
      </c>
    </row>
    <row r="39" spans="1:10" s="63" customFormat="1" ht="16.5" customHeight="1">
      <c r="A39" s="70">
        <v>801</v>
      </c>
      <c r="B39" s="69"/>
      <c r="C39" s="133"/>
      <c r="D39" s="132"/>
      <c r="E39" s="131" t="str">
        <f>IF(LEN($A39) &gt; 0,VLOOKUP($A39, [1]Dział!$A$1:$B$200,2,FALSE),IF(LEN($B39) &gt; 0,VLOOKUP($B39, [1]Rozdz!$A$1:$B$690,2,FALSE),IF(LEN($C39) &gt; 0,VLOOKUP($C39, [1]Paragraf.dochód!$A$1:$B$200,2,FALSE),"")))</f>
        <v>Oświata i wychowanie</v>
      </c>
      <c r="F39" s="65">
        <f>'[2]UKŁAD WYKONAWCZY'!$E$879</f>
        <v>124100</v>
      </c>
      <c r="G39" s="65">
        <f>G40</f>
        <v>0</v>
      </c>
      <c r="H39" s="65">
        <f>H40</f>
        <v>420000</v>
      </c>
      <c r="I39" s="65">
        <f>F39-G39+H39</f>
        <v>544100</v>
      </c>
      <c r="J39" s="142" t="e">
        <f>IF(B39="",#REF!,B39)</f>
        <v>#REF!</v>
      </c>
    </row>
    <row r="40" spans="1:10" s="80" customFormat="1">
      <c r="A40" s="141"/>
      <c r="B40" s="86">
        <v>80146</v>
      </c>
      <c r="C40" s="140"/>
      <c r="D40" s="139"/>
      <c r="E40" s="138" t="str">
        <f>IF(LEN($A40) &gt; 0,VLOOKUP($A40, [1]Dział!$A$1:$B$200,2,FALSE),IF(LEN($B40) &gt; 0,VLOOKUP($B40, [1]Rozdz!$A$1:$B$690,2,FALSE),IF(LEN($C40) &gt; 0,VLOOKUP($C40, [1]Paragraf.dochód!$A$1:$B$200,2,FALSE),"")))</f>
        <v>Dokształcanie i doskonalenie nauczycieli</v>
      </c>
      <c r="F40" s="82">
        <f>'[2]UKŁAD WYKONAWCZY'!$E$955</f>
        <v>26600</v>
      </c>
      <c r="G40" s="82">
        <f>SUM(G41:G41)</f>
        <v>0</v>
      </c>
      <c r="H40" s="82">
        <f>SUM(H41:H41)</f>
        <v>420000</v>
      </c>
      <c r="I40" s="82">
        <f>F40-G40+H40</f>
        <v>446600</v>
      </c>
      <c r="J40" s="137">
        <f>IF(B40="",J39,B40)</f>
        <v>80146</v>
      </c>
    </row>
    <row r="41" spans="1:10" s="1" customFormat="1" ht="38.25">
      <c r="A41" s="121"/>
      <c r="B41" s="19"/>
      <c r="C41" s="120">
        <v>244</v>
      </c>
      <c r="D41" s="119">
        <v>0</v>
      </c>
      <c r="E41" s="118" t="str">
        <f>IF(LEN($A41) &gt; 0,VLOOKUP($A41, [1]Dział!$A$1:$B$200,2,FALSE),IF(LEN($B41) &gt; 0,VLOOKUP($B41, [1]Rozdz!$A$1:$B$690,2,FALSE),IF(LEN($C41) &gt; 0,VLOOKUP($C41, [1]Paragraf.dochód!$A$1:$B$200,2,FALSE),"")))</f>
        <v>Dotacje otrzymane z państwowych funduszy celowych na realizację zadań bieżących jednostek sektora finansów publicznych</v>
      </c>
      <c r="F41" s="15">
        <v>0</v>
      </c>
      <c r="G41" s="15">
        <v>0</v>
      </c>
      <c r="H41" s="15">
        <f>300000+120000</f>
        <v>420000</v>
      </c>
      <c r="I41" s="15">
        <f>F41-G41+H41</f>
        <v>420000</v>
      </c>
      <c r="J41" s="14">
        <f>IF(B41="",J40,B41)</f>
        <v>80146</v>
      </c>
    </row>
    <row r="42" spans="1:10" s="1" customFormat="1">
      <c r="A42" s="43">
        <v>852</v>
      </c>
      <c r="B42" s="42"/>
      <c r="C42" s="136"/>
      <c r="D42" s="135"/>
      <c r="E42" s="134" t="str">
        <f>IF(LEN($A42) &gt; 0,VLOOKUP($A42, [1]Dział!$A$1:$B$200,2,FALSE),IF(LEN($B42) &gt; 0,VLOOKUP($B42, [1]Rozdz!$A$1:$B$690,2,FALSE),IF(LEN($C42) &gt; 0,VLOOKUP($C42, [1]Paragraf.dochód!$A$1:$B$200,2,FALSE),"")))</f>
        <v>Pomoc społeczna</v>
      </c>
      <c r="F42" s="38">
        <f>'[2]UKŁAD WYKONAWCZY'!$E$1090</f>
        <v>1819645</v>
      </c>
      <c r="G42" s="38">
        <f>G43</f>
        <v>0</v>
      </c>
      <c r="H42" s="38">
        <f>H43</f>
        <v>129600</v>
      </c>
      <c r="I42" s="38">
        <f>F42-G42+H42</f>
        <v>1949245</v>
      </c>
      <c r="J42" s="14">
        <f>IF(B42="",J33,B42)</f>
        <v>70095</v>
      </c>
    </row>
    <row r="43" spans="1:10" s="27" customFormat="1" ht="47.25" customHeight="1">
      <c r="A43" s="129"/>
      <c r="B43" s="36">
        <v>85212</v>
      </c>
      <c r="C43" s="126"/>
      <c r="D43" s="125"/>
      <c r="E43" s="128" t="str">
        <f>IF(LEN($A43) &gt; 0,VLOOKUP($A43, [1]Dział!$A$1:$B$200,2,FALSE),IF(LEN($B43) &gt; 0,VLOOKUP($B43, [1]Rozdz!$A$1:$B$690,2,FALSE),IF(LEN($C43) &gt; 0,VLOOKUP($C43, [1]Paragraf.dochód!$A$1:$B$200,2,FALSE),"")))</f>
        <v>Świadczenia rodzinne, świadczenie z funduszu alimentacyjnego oraz składki na ubezpieczenia emerytalne i rentowe z ubezpieczenia społecznego</v>
      </c>
      <c r="F43" s="32">
        <f>'[2]UKŁAD WYKONAWCZY'!$E$1096</f>
        <v>778000</v>
      </c>
      <c r="G43" s="32">
        <f>G44</f>
        <v>0</v>
      </c>
      <c r="H43" s="32">
        <f>H44</f>
        <v>129600</v>
      </c>
      <c r="I43" s="32">
        <f>F43-G43+H43</f>
        <v>907600</v>
      </c>
      <c r="J43" s="127">
        <f>IF(B43="",J42,B43)</f>
        <v>85212</v>
      </c>
    </row>
    <row r="44" spans="1:10" s="1" customFormat="1" ht="38.25">
      <c r="A44" s="121"/>
      <c r="B44" s="19"/>
      <c r="C44" s="120">
        <v>221</v>
      </c>
      <c r="D44" s="119">
        <v>0</v>
      </c>
      <c r="E44" s="118" t="str">
        <f>IF(LEN($A44) &gt; 0,VLOOKUP($A44, [1]Dział!$A$1:$B$200,2,FALSE),IF(LEN($B44) &gt; 0,VLOOKUP($B44, [1]Rozdz!$A$1:$B$690,2,FALSE),IF(LEN($C44) &gt; 0,VLOOKUP($C44, [1]Paragraf.dochód!$A$1:$B$200,2,FALSE),"")))</f>
        <v>Dotacje celowe otrzymane z budżetu państwa na zadania bieżące z zakresu administracji rządowej oraz inne zadania zlecone ustawami realizowane przez samorząd województwa</v>
      </c>
      <c r="F44" s="15">
        <f>'[2]UKŁAD WYKONAWCZY'!$E$1097</f>
        <v>778000</v>
      </c>
      <c r="G44" s="15">
        <v>0</v>
      </c>
      <c r="H44" s="15">
        <v>129600</v>
      </c>
      <c r="I44" s="15">
        <f>F44-G44+H44</f>
        <v>907600</v>
      </c>
      <c r="J44" s="14">
        <f>IF(B44="",J43,B44)</f>
        <v>85212</v>
      </c>
    </row>
    <row r="45" spans="1:10" s="6" customFormat="1" ht="16.5" customHeight="1">
      <c r="A45" s="70">
        <v>900</v>
      </c>
      <c r="B45" s="69"/>
      <c r="C45" s="133"/>
      <c r="D45" s="132"/>
      <c r="E45" s="131" t="str">
        <f>IF(LEN($A45) &gt; 0,VLOOKUP($A45, [1]Dział!$A$1:$B$200,2,FALSE),IF(LEN($B45) &gt; 0,VLOOKUP($B45, [1]Rozdz!$A$1:$B$690,2,FALSE),IF(LEN($C45) &gt; 0,VLOOKUP($C45, [1]Paragraf.dochód!$A$1:$B$200,2,FALSE),"")))</f>
        <v>Gospodarka komunalna i ochrona środowiska</v>
      </c>
      <c r="F45" s="65">
        <f>'[2]UKŁAD WYKONAWCZY'!$E$1287</f>
        <v>884451</v>
      </c>
      <c r="G45" s="65">
        <f>G46</f>
        <v>0</v>
      </c>
      <c r="H45" s="65">
        <f>H46</f>
        <v>375000</v>
      </c>
      <c r="I45" s="65">
        <f>F45-G45+H45</f>
        <v>1259451</v>
      </c>
      <c r="J45" s="130">
        <f>IF(B45="",J41,B45)</f>
        <v>80146</v>
      </c>
    </row>
    <row r="46" spans="1:10" s="27" customFormat="1">
      <c r="A46" s="129"/>
      <c r="B46" s="36">
        <v>90095</v>
      </c>
      <c r="C46" s="126"/>
      <c r="D46" s="125"/>
      <c r="E46" s="128" t="str">
        <f>IF(LEN($A46) &gt; 0,VLOOKUP($A46, [1]Dział!$A$1:$B$200,2,FALSE),IF(LEN($B46) &gt; 0,VLOOKUP($B46, [1]Rozdz!$A$1:$B$690,2,FALSE),IF(LEN($C46) &gt; 0,VLOOKUP($C46, [1]Paragraf.dochód!$A$1:$B$200,2,FALSE),"")))</f>
        <v>Pozostała działalność</v>
      </c>
      <c r="F46" s="32">
        <f>'[2]UKŁAD WYKONAWCZY'!$E$1305</f>
        <v>857451</v>
      </c>
      <c r="G46" s="32">
        <f>G47</f>
        <v>0</v>
      </c>
      <c r="H46" s="32">
        <f>H47</f>
        <v>375000</v>
      </c>
      <c r="I46" s="32">
        <f>F46-G46+H46</f>
        <v>1232451</v>
      </c>
      <c r="J46" s="127">
        <f>IF(B46="",J45,B46)</f>
        <v>90095</v>
      </c>
    </row>
    <row r="47" spans="1:10" s="1" customFormat="1" ht="38.25">
      <c r="A47" s="121"/>
      <c r="B47" s="19"/>
      <c r="C47" s="120">
        <v>244</v>
      </c>
      <c r="D47" s="119">
        <v>0</v>
      </c>
      <c r="E47" s="118" t="str">
        <f>IF(LEN($A47) &gt; 0,VLOOKUP($A47, [1]Dział!$A$1:$B$200,2,FALSE),IF(LEN($B47) &gt; 0,VLOOKUP($B47, [1]Rozdz!$A$1:$B$690,2,FALSE),IF(LEN($C47) &gt; 0,VLOOKUP($C47, [1]Paragraf.dochód!$A$1:$B$200,2,FALSE),"")))</f>
        <v>Dotacje otrzymane z państwowych funduszy celowych na realizację zadań bieżących jednostek sektora finansów publicznych</v>
      </c>
      <c r="F47" s="15">
        <f>'[2]UKŁAD WYKONAWCZY'!$E$1307</f>
        <v>300000</v>
      </c>
      <c r="G47" s="15">
        <v>0</v>
      </c>
      <c r="H47" s="15">
        <v>375000</v>
      </c>
      <c r="I47" s="15">
        <f>F47-G47+H47</f>
        <v>675000</v>
      </c>
      <c r="J47" s="14">
        <f>IF(B47="",J46,B47)</f>
        <v>90095</v>
      </c>
    </row>
    <row r="48" spans="1:10" s="1" customFormat="1" hidden="1">
      <c r="A48" s="44"/>
      <c r="B48" s="25"/>
      <c r="C48" s="124"/>
      <c r="D48" s="123"/>
      <c r="E48" s="122" t="str">
        <f>IF(LEN($A48) &gt; 0,VLOOKUP($A48, [1]Dział!$A$1:$B$200,2,FALSE),IF(LEN($B48) &gt; 0,VLOOKUP($B48, [1]Rozdz!$A$1:$B$690,2,FALSE),IF(LEN($C48) &gt; 0,VLOOKUP($C48, [1]Paragraf.dochód!$A$1:$B$200,2,FALSE),"")))</f>
        <v/>
      </c>
      <c r="F48" s="21"/>
      <c r="G48" s="21"/>
      <c r="H48" s="21"/>
      <c r="I48" s="21">
        <f>F48-G48+H48</f>
        <v>0</v>
      </c>
      <c r="J48" s="14">
        <f>IF(B48="",J47,B48)</f>
        <v>90095</v>
      </c>
    </row>
    <row r="49" spans="1:10" s="1" customFormat="1" hidden="1">
      <c r="A49" s="44"/>
      <c r="B49" s="25"/>
      <c r="C49" s="124"/>
      <c r="D49" s="123"/>
      <c r="E49" s="122" t="str">
        <f>IF(LEN($A49) &gt; 0,VLOOKUP($A49, [1]Dział!$A$1:$B$200,2,FALSE),IF(LEN($B49) &gt; 0,VLOOKUP($B49, [1]Rozdz!$A$1:$B$690,2,FALSE),IF(LEN($C49) &gt; 0,VLOOKUP($C49, [1]Paragraf.dochód!$A$1:$B$200,2,FALSE),"")))</f>
        <v/>
      </c>
      <c r="F49" s="21"/>
      <c r="G49" s="21"/>
      <c r="H49" s="21"/>
      <c r="I49" s="21">
        <f>F49-G49+H49</f>
        <v>0</v>
      </c>
      <c r="J49" s="14">
        <f>IF(B49="",J48,B49)</f>
        <v>90095</v>
      </c>
    </row>
    <row r="50" spans="1:10" s="1" customFormat="1" hidden="1">
      <c r="A50" s="44"/>
      <c r="B50" s="25"/>
      <c r="C50" s="124"/>
      <c r="D50" s="123"/>
      <c r="E50" s="122" t="str">
        <f>IF(LEN($A50) &gt; 0,VLOOKUP($A50, [1]Dział!$A$1:$B$200,2,FALSE),IF(LEN($B50) &gt; 0,VLOOKUP($B50, [1]Rozdz!$A$1:$B$690,2,FALSE),IF(LEN($C50) &gt; 0,VLOOKUP($C50, [1]Paragraf.dochód!$A$1:$B$200,2,FALSE),"")))</f>
        <v/>
      </c>
      <c r="F50" s="21"/>
      <c r="G50" s="21"/>
      <c r="H50" s="21"/>
      <c r="I50" s="21">
        <f>F50-G50+H50</f>
        <v>0</v>
      </c>
      <c r="J50" s="14">
        <f>IF(B50="",J49,B50)</f>
        <v>90095</v>
      </c>
    </row>
    <row r="51" spans="1:10" s="1" customFormat="1" hidden="1">
      <c r="A51" s="44"/>
      <c r="B51" s="25"/>
      <c r="C51" s="124"/>
      <c r="D51" s="123"/>
      <c r="E51" s="122" t="str">
        <f>IF(LEN($A51) &gt; 0,VLOOKUP($A51, [1]Dział!$A$1:$B$200,2,FALSE),IF(LEN($B51) &gt; 0,VLOOKUP($B51, [1]Rozdz!$A$1:$B$690,2,FALSE),IF(LEN($C51) &gt; 0,VLOOKUP($C51, [1]Paragraf.dochód!$A$1:$B$200,2,FALSE),"")))</f>
        <v/>
      </c>
      <c r="F51" s="21"/>
      <c r="G51" s="21"/>
      <c r="H51" s="21"/>
      <c r="I51" s="21">
        <f>F51-G51+H51</f>
        <v>0</v>
      </c>
      <c r="J51" s="14">
        <f>IF(B51="",J50,B51)</f>
        <v>90095</v>
      </c>
    </row>
    <row r="52" spans="1:10" s="1" customFormat="1" hidden="1">
      <c r="A52" s="44"/>
      <c r="B52" s="25"/>
      <c r="C52" s="124"/>
      <c r="D52" s="123"/>
      <c r="E52" s="122" t="str">
        <f>IF(LEN($A52) &gt; 0,VLOOKUP($A52, [1]Dział!$A$1:$B$200,2,FALSE),IF(LEN($B52) &gt; 0,VLOOKUP($B52, [1]Rozdz!$A$1:$B$690,2,FALSE),IF(LEN($C52) &gt; 0,VLOOKUP($C52, [1]Paragraf.dochód!$A$1:$B$200,2,FALSE),"")))</f>
        <v/>
      </c>
      <c r="F52" s="21"/>
      <c r="G52" s="21"/>
      <c r="H52" s="21"/>
      <c r="I52" s="21">
        <f>F52-G52+H52</f>
        <v>0</v>
      </c>
      <c r="J52" s="14">
        <f>IF(B52="",J51,B52)</f>
        <v>90095</v>
      </c>
    </row>
    <row r="53" spans="1:10" s="1" customFormat="1" hidden="1">
      <c r="A53" s="44"/>
      <c r="B53" s="25"/>
      <c r="C53" s="124"/>
      <c r="D53" s="123"/>
      <c r="E53" s="122" t="str">
        <f>IF(LEN($A53) &gt; 0,VLOOKUP($A53, [1]Dział!$A$1:$B$200,2,FALSE),IF(LEN($B53) &gt; 0,VLOOKUP($B53, [1]Rozdz!$A$1:$B$690,2,FALSE),IF(LEN($C53) &gt; 0,VLOOKUP($C53, [1]Paragraf.dochód!$A$1:$B$200,2,FALSE),"")))</f>
        <v/>
      </c>
      <c r="F53" s="21"/>
      <c r="G53" s="21"/>
      <c r="H53" s="21"/>
      <c r="I53" s="21">
        <f>F53-G53+H53</f>
        <v>0</v>
      </c>
      <c r="J53" s="14">
        <f>IF(B53="",J52,B53)</f>
        <v>90095</v>
      </c>
    </row>
    <row r="54" spans="1:10" s="1" customFormat="1" hidden="1">
      <c r="A54" s="44"/>
      <c r="B54" s="25"/>
      <c r="C54" s="124"/>
      <c r="D54" s="123"/>
      <c r="E54" s="122" t="str">
        <f>IF(LEN($A54) &gt; 0,VLOOKUP($A54, [1]Dział!$A$1:$B$200,2,FALSE),IF(LEN($B54) &gt; 0,VLOOKUP($B54, [1]Rozdz!$A$1:$B$690,2,FALSE),IF(LEN($C54) &gt; 0,VLOOKUP($C54, [1]Paragraf.dochód!$A$1:$B$200,2,FALSE),"")))</f>
        <v/>
      </c>
      <c r="F54" s="21"/>
      <c r="G54" s="21"/>
      <c r="H54" s="21"/>
      <c r="I54" s="21">
        <f>F54-G54+H54</f>
        <v>0</v>
      </c>
      <c r="J54" s="14">
        <f>IF(B54="",J53,B54)</f>
        <v>90095</v>
      </c>
    </row>
    <row r="55" spans="1:10" s="1" customFormat="1" hidden="1">
      <c r="A55" s="44"/>
      <c r="B55" s="25"/>
      <c r="C55" s="124"/>
      <c r="D55" s="123"/>
      <c r="E55" s="122" t="str">
        <f>IF(LEN($A55) &gt; 0,VLOOKUP($A55, [1]Dział!$A$1:$B$200,2,FALSE),IF(LEN($B55) &gt; 0,VLOOKUP($B55, [1]Rozdz!$A$1:$B$690,2,FALSE),IF(LEN($C55) &gt; 0,VLOOKUP($C55, [1]Paragraf.dochód!$A$1:$B$200,2,FALSE),"")))</f>
        <v/>
      </c>
      <c r="F55" s="21"/>
      <c r="G55" s="21"/>
      <c r="H55" s="21"/>
      <c r="I55" s="21">
        <f>F55-G55+H55</f>
        <v>0</v>
      </c>
      <c r="J55" s="14">
        <f>IF(B55="",J54,B55)</f>
        <v>90095</v>
      </c>
    </row>
    <row r="56" spans="1:10" s="1" customFormat="1" hidden="1">
      <c r="A56" s="44"/>
      <c r="B56" s="25"/>
      <c r="C56" s="124"/>
      <c r="D56" s="123"/>
      <c r="E56" s="122" t="str">
        <f>IF(LEN($A56) &gt; 0,VLOOKUP($A56, [1]Dział!$A$1:$B$200,2,FALSE),IF(LEN($B56) &gt; 0,VLOOKUP($B56, [1]Rozdz!$A$1:$B$690,2,FALSE),IF(LEN($C56) &gt; 0,VLOOKUP($C56, [1]Paragraf.dochód!$A$1:$B$200,2,FALSE),"")))</f>
        <v/>
      </c>
      <c r="F56" s="21"/>
      <c r="G56" s="21"/>
      <c r="H56" s="21"/>
      <c r="I56" s="21">
        <f>F56-G56+H56</f>
        <v>0</v>
      </c>
      <c r="J56" s="14">
        <f>IF(B56="",J55,B56)</f>
        <v>90095</v>
      </c>
    </row>
    <row r="57" spans="1:10" s="1" customFormat="1" hidden="1">
      <c r="A57" s="44"/>
      <c r="B57" s="25"/>
      <c r="C57" s="124"/>
      <c r="D57" s="123"/>
      <c r="E57" s="122" t="str">
        <f>IF(LEN($A57) &gt; 0,VLOOKUP($A57, [1]Dział!$A$1:$B$200,2,FALSE),IF(LEN($B57) &gt; 0,VLOOKUP($B57, [1]Rozdz!$A$1:$B$690,2,FALSE),IF(LEN($C57) &gt; 0,VLOOKUP($C57, [1]Paragraf.dochód!$A$1:$B$200,2,FALSE),"")))</f>
        <v/>
      </c>
      <c r="F57" s="21"/>
      <c r="G57" s="21"/>
      <c r="H57" s="21"/>
      <c r="I57" s="21">
        <f>F57-G57+H57</f>
        <v>0</v>
      </c>
      <c r="J57" s="14">
        <f>IF(B57="",J56,B57)</f>
        <v>90095</v>
      </c>
    </row>
    <row r="58" spans="1:10" s="1" customFormat="1" hidden="1">
      <c r="A58" s="44"/>
      <c r="B58" s="25"/>
      <c r="C58" s="124"/>
      <c r="D58" s="123"/>
      <c r="E58" s="122" t="str">
        <f>IF(LEN($A58) &gt; 0,VLOOKUP($A58, [1]Dział!$A$1:$B$200,2,FALSE),IF(LEN($B58) &gt; 0,VLOOKUP($B58, [1]Rozdz!$A$1:$B$690,2,FALSE),IF(LEN($C58) &gt; 0,VLOOKUP($C58, [1]Paragraf.dochód!$A$1:$B$200,2,FALSE),"")))</f>
        <v/>
      </c>
      <c r="F58" s="21"/>
      <c r="G58" s="21"/>
      <c r="H58" s="21"/>
      <c r="I58" s="21">
        <f>F58-G58+H58</f>
        <v>0</v>
      </c>
      <c r="J58" s="14">
        <f>IF(B58="",J57,B58)</f>
        <v>90095</v>
      </c>
    </row>
    <row r="59" spans="1:10" s="1" customFormat="1" hidden="1">
      <c r="A59" s="44"/>
      <c r="B59" s="25"/>
      <c r="C59" s="124"/>
      <c r="D59" s="123"/>
      <c r="E59" s="122" t="str">
        <f>IF(LEN($A59) &gt; 0,VLOOKUP($A59, [1]Dział!$A$1:$B$200,2,FALSE),IF(LEN($B59) &gt; 0,VLOOKUP($B59, [1]Rozdz!$A$1:$B$690,2,FALSE),IF(LEN($C59) &gt; 0,VLOOKUP($C59, [1]Paragraf.dochód!$A$1:$B$200,2,FALSE),"")))</f>
        <v/>
      </c>
      <c r="F59" s="21"/>
      <c r="G59" s="21"/>
      <c r="H59" s="21"/>
      <c r="I59" s="21">
        <f>F59-G59+H59</f>
        <v>0</v>
      </c>
      <c r="J59" s="14">
        <f>IF(B59="",J58,B59)</f>
        <v>90095</v>
      </c>
    </row>
    <row r="60" spans="1:10" s="1" customFormat="1" hidden="1">
      <c r="A60" s="44"/>
      <c r="B60" s="25"/>
      <c r="C60" s="124"/>
      <c r="D60" s="123"/>
      <c r="E60" s="122" t="str">
        <f>IF(LEN($A60) &gt; 0,VLOOKUP($A60, [1]Dział!$A$1:$B$200,2,FALSE),IF(LEN($B60) &gt; 0,VLOOKUP($B60, [1]Rozdz!$A$1:$B$690,2,FALSE),IF(LEN($C60) &gt; 0,VLOOKUP($C60, [1]Paragraf.dochód!$A$1:$B$200,2,FALSE),"")))</f>
        <v/>
      </c>
      <c r="F60" s="21"/>
      <c r="G60" s="21"/>
      <c r="H60" s="21"/>
      <c r="I60" s="21">
        <f>F60-G60+H60</f>
        <v>0</v>
      </c>
      <c r="J60" s="14">
        <f>IF(B60="",J59,B60)</f>
        <v>90095</v>
      </c>
    </row>
    <row r="61" spans="1:10" s="1" customFormat="1" hidden="1">
      <c r="A61" s="44"/>
      <c r="B61" s="25"/>
      <c r="C61" s="124"/>
      <c r="D61" s="123"/>
      <c r="E61" s="122" t="str">
        <f>IF(LEN($A61) &gt; 0,VLOOKUP($A61, [1]Dział!$A$1:$B$200,2,FALSE),IF(LEN($B61) &gt; 0,VLOOKUP($B61, [1]Rozdz!$A$1:$B$690,2,FALSE),IF(LEN($C61) &gt; 0,VLOOKUP($C61, [1]Paragraf.dochód!$A$1:$B$200,2,FALSE),"")))</f>
        <v/>
      </c>
      <c r="F61" s="21"/>
      <c r="G61" s="21"/>
      <c r="H61" s="21"/>
      <c r="I61" s="21">
        <f>F61-G61+H61</f>
        <v>0</v>
      </c>
      <c r="J61" s="14">
        <f>IF(B61="",J60,B61)</f>
        <v>90095</v>
      </c>
    </row>
    <row r="62" spans="1:10" s="1" customFormat="1" hidden="1">
      <c r="A62" s="44"/>
      <c r="B62" s="25"/>
      <c r="C62" s="124"/>
      <c r="D62" s="123"/>
      <c r="E62" s="122" t="str">
        <f>IF(LEN($A62) &gt; 0,VLOOKUP($A62, [1]Dział!$A$1:$B$200,2,FALSE),IF(LEN($B62) &gt; 0,VLOOKUP($B62, [1]Rozdz!$A$1:$B$690,2,FALSE),IF(LEN($C62) &gt; 0,VLOOKUP($C62, [1]Paragraf.dochód!$A$1:$B$200,2,FALSE),"")))</f>
        <v/>
      </c>
      <c r="F62" s="21"/>
      <c r="G62" s="21"/>
      <c r="H62" s="21"/>
      <c r="I62" s="21">
        <f>F62-G62+H62</f>
        <v>0</v>
      </c>
      <c r="J62" s="14">
        <f>IF(B62="",J61,B62)</f>
        <v>90095</v>
      </c>
    </row>
    <row r="63" spans="1:10" s="1" customFormat="1" hidden="1">
      <c r="A63" s="44"/>
      <c r="B63" s="25"/>
      <c r="C63" s="124"/>
      <c r="D63" s="123"/>
      <c r="E63" s="122" t="str">
        <f>IF(LEN($A63) &gt; 0,VLOOKUP($A63, [1]Dział!$A$1:$B$200,2,FALSE),IF(LEN($B63) &gt; 0,VLOOKUP($B63, [1]Rozdz!$A$1:$B$690,2,FALSE),IF(LEN($C63) &gt; 0,VLOOKUP($C63, [1]Paragraf.dochód!$A$1:$B$200,2,FALSE),"")))</f>
        <v/>
      </c>
      <c r="F63" s="21"/>
      <c r="G63" s="21"/>
      <c r="H63" s="21"/>
      <c r="I63" s="21">
        <f>F63-G63+H63</f>
        <v>0</v>
      </c>
      <c r="J63" s="14">
        <f>IF(B63="",J62,B63)</f>
        <v>90095</v>
      </c>
    </row>
    <row r="64" spans="1:10" s="1" customFormat="1" hidden="1">
      <c r="A64" s="44"/>
      <c r="B64" s="25"/>
      <c r="C64" s="124"/>
      <c r="D64" s="123"/>
      <c r="E64" s="122" t="str">
        <f>IF(LEN($A64) &gt; 0,VLOOKUP($A64, [1]Dział!$A$1:$B$200,2,FALSE),IF(LEN($B64) &gt; 0,VLOOKUP($B64, [1]Rozdz!$A$1:$B$690,2,FALSE),IF(LEN($C64) &gt; 0,VLOOKUP($C64, [1]Paragraf.dochód!$A$1:$B$200,2,FALSE),"")))</f>
        <v/>
      </c>
      <c r="F64" s="21"/>
      <c r="G64" s="21"/>
      <c r="H64" s="21"/>
      <c r="I64" s="21">
        <f>F64-G64+H64</f>
        <v>0</v>
      </c>
      <c r="J64" s="14">
        <f>IF(B64="",J63,B64)</f>
        <v>90095</v>
      </c>
    </row>
    <row r="65" spans="1:10" s="1" customFormat="1" hidden="1">
      <c r="A65" s="44"/>
      <c r="B65" s="25"/>
      <c r="C65" s="124"/>
      <c r="D65" s="123"/>
      <c r="E65" s="122" t="str">
        <f>IF(LEN($A65) &gt; 0,VLOOKUP($A65, [1]Dział!$A$1:$B$200,2,FALSE),IF(LEN($B65) &gt; 0,VLOOKUP($B65, [1]Rozdz!$A$1:$B$690,2,FALSE),IF(LEN($C65) &gt; 0,VLOOKUP($C65, [1]Paragraf.dochód!$A$1:$B$200,2,FALSE),"")))</f>
        <v/>
      </c>
      <c r="F65" s="21"/>
      <c r="G65" s="21"/>
      <c r="H65" s="21"/>
      <c r="I65" s="21">
        <f>F65-G65+H65</f>
        <v>0</v>
      </c>
      <c r="J65" s="14">
        <f>IF(B65="",J64,B65)</f>
        <v>90095</v>
      </c>
    </row>
    <row r="66" spans="1:10" s="1" customFormat="1" hidden="1">
      <c r="A66" s="44"/>
      <c r="B66" s="25"/>
      <c r="C66" s="124"/>
      <c r="D66" s="123"/>
      <c r="E66" s="122" t="str">
        <f>IF(LEN($A66) &gt; 0,VLOOKUP($A66, [1]Dział!$A$1:$B$200,2,FALSE),IF(LEN($B66) &gt; 0,VLOOKUP($B66, [1]Rozdz!$A$1:$B$690,2,FALSE),IF(LEN($C66) &gt; 0,VLOOKUP($C66, [1]Paragraf.dochód!$A$1:$B$200,2,FALSE),"")))</f>
        <v/>
      </c>
      <c r="F66" s="21"/>
      <c r="G66" s="21"/>
      <c r="H66" s="21"/>
      <c r="I66" s="21">
        <f>F66-G66+H66</f>
        <v>0</v>
      </c>
      <c r="J66" s="14">
        <f>IF(B66="",J65,B66)</f>
        <v>90095</v>
      </c>
    </row>
    <row r="67" spans="1:10" s="1" customFormat="1" hidden="1">
      <c r="A67" s="44"/>
      <c r="B67" s="25"/>
      <c r="C67" s="124"/>
      <c r="D67" s="123"/>
      <c r="E67" s="122" t="str">
        <f>IF(LEN($A67) &gt; 0,VLOOKUP($A67, [1]Dział!$A$1:$B$200,2,FALSE),IF(LEN($B67) &gt; 0,VLOOKUP($B67, [1]Rozdz!$A$1:$B$690,2,FALSE),IF(LEN($C67) &gt; 0,VLOOKUP($C67, [1]Paragraf.dochód!$A$1:$B$200,2,FALSE),"")))</f>
        <v/>
      </c>
      <c r="F67" s="21"/>
      <c r="G67" s="21"/>
      <c r="H67" s="21"/>
      <c r="I67" s="21">
        <f>F67-G67+H67</f>
        <v>0</v>
      </c>
      <c r="J67" s="14">
        <f>IF(B67="",J66,B67)</f>
        <v>90095</v>
      </c>
    </row>
    <row r="68" spans="1:10" s="1" customFormat="1" hidden="1">
      <c r="A68" s="44"/>
      <c r="B68" s="25"/>
      <c r="C68" s="124"/>
      <c r="D68" s="123"/>
      <c r="E68" s="122" t="str">
        <f>IF(LEN($A68) &gt; 0,VLOOKUP($A68, [1]Dział!$A$1:$B$200,2,FALSE),IF(LEN($B68) &gt; 0,VLOOKUP($B68, [1]Rozdz!$A$1:$B$690,2,FALSE),IF(LEN($C68) &gt; 0,VLOOKUP($C68, [1]Paragraf.dochód!$A$1:$B$200,2,FALSE),"")))</f>
        <v/>
      </c>
      <c r="F68" s="21"/>
      <c r="G68" s="21"/>
      <c r="H68" s="21"/>
      <c r="I68" s="21">
        <f>F68-G68+H68</f>
        <v>0</v>
      </c>
      <c r="J68" s="14">
        <f>IF(B68="",J67,B68)</f>
        <v>90095</v>
      </c>
    </row>
    <row r="69" spans="1:10" s="1" customFormat="1" hidden="1">
      <c r="A69" s="44"/>
      <c r="B69" s="25"/>
      <c r="C69" s="124"/>
      <c r="D69" s="123"/>
      <c r="E69" s="122" t="str">
        <f>IF(LEN($A69) &gt; 0,VLOOKUP($A69, [1]Dział!$A$1:$B$200,2,FALSE),IF(LEN($B69) &gt; 0,VLOOKUP($B69, [1]Rozdz!$A$1:$B$690,2,FALSE),IF(LEN($C69) &gt; 0,VLOOKUP($C69, [1]Paragraf.dochód!$A$1:$B$200,2,FALSE),"")))</f>
        <v/>
      </c>
      <c r="F69" s="21"/>
      <c r="G69" s="21"/>
      <c r="H69" s="21"/>
      <c r="I69" s="21">
        <f>F69-G69+H69</f>
        <v>0</v>
      </c>
      <c r="J69" s="14">
        <f>IF(B69="",J68,B69)</f>
        <v>90095</v>
      </c>
    </row>
    <row r="70" spans="1:10" s="1" customFormat="1" hidden="1">
      <c r="A70" s="44"/>
      <c r="B70" s="25"/>
      <c r="C70" s="124"/>
      <c r="D70" s="123"/>
      <c r="E70" s="122" t="str">
        <f>IF(LEN($A70) &gt; 0,VLOOKUP($A70, [1]Dział!$A$1:$B$200,2,FALSE),IF(LEN($B70) &gt; 0,VLOOKUP($B70, [1]Rozdz!$A$1:$B$690,2,FALSE),IF(LEN($C70) &gt; 0,VLOOKUP($C70, [1]Paragraf.dochód!$A$1:$B$200,2,FALSE),"")))</f>
        <v/>
      </c>
      <c r="F70" s="21"/>
      <c r="G70" s="21"/>
      <c r="H70" s="21"/>
      <c r="I70" s="21">
        <f>F70-G70+H70</f>
        <v>0</v>
      </c>
      <c r="J70" s="14">
        <f>IF(B70="",J69,B70)</f>
        <v>90095</v>
      </c>
    </row>
    <row r="71" spans="1:10" s="1" customFormat="1" hidden="1">
      <c r="A71" s="44"/>
      <c r="B71" s="25"/>
      <c r="C71" s="124"/>
      <c r="D71" s="123"/>
      <c r="E71" s="122" t="str">
        <f>IF(LEN($A71) &gt; 0,VLOOKUP($A71, [1]Dział!$A$1:$B$200,2,FALSE),IF(LEN($B71) &gt; 0,VLOOKUP($B71, [1]Rozdz!$A$1:$B$690,2,FALSE),IF(LEN($C71) &gt; 0,VLOOKUP($C71, [1]Paragraf.dochód!$A$1:$B$200,2,FALSE),"")))</f>
        <v/>
      </c>
      <c r="F71" s="21"/>
      <c r="G71" s="21"/>
      <c r="H71" s="21"/>
      <c r="I71" s="21">
        <f>F71-G71+H71</f>
        <v>0</v>
      </c>
      <c r="J71" s="14">
        <f>IF(B71="",J70,B71)</f>
        <v>90095</v>
      </c>
    </row>
    <row r="72" spans="1:10" s="1" customFormat="1" hidden="1">
      <c r="A72" s="44"/>
      <c r="B72" s="25"/>
      <c r="C72" s="124"/>
      <c r="D72" s="123"/>
      <c r="E72" s="122" t="str">
        <f>IF(LEN($A72) &gt; 0,VLOOKUP($A72, [1]Dział!$A$1:$B$200,2,FALSE),IF(LEN($B72) &gt; 0,VLOOKUP($B72, [1]Rozdz!$A$1:$B$690,2,FALSE),IF(LEN($C72) &gt; 0,VLOOKUP($C72, [1]Paragraf.dochód!$A$1:$B$200,2,FALSE),"")))</f>
        <v/>
      </c>
      <c r="F72" s="21"/>
      <c r="G72" s="21"/>
      <c r="H72" s="21"/>
      <c r="I72" s="21">
        <f>F72-G72+H72</f>
        <v>0</v>
      </c>
      <c r="J72" s="14">
        <f>IF(B72="",J71,B72)</f>
        <v>90095</v>
      </c>
    </row>
    <row r="73" spans="1:10" s="1" customFormat="1" hidden="1">
      <c r="A73" s="44"/>
      <c r="B73" s="25"/>
      <c r="C73" s="124"/>
      <c r="D73" s="123"/>
      <c r="E73" s="122" t="str">
        <f>IF(LEN($A73) &gt; 0,VLOOKUP($A73, [1]Dział!$A$1:$B$200,2,FALSE),IF(LEN($B73) &gt; 0,VLOOKUP($B73, [1]Rozdz!$A$1:$B$690,2,FALSE),IF(LEN($C73) &gt; 0,VLOOKUP($C73, [1]Paragraf.dochód!$A$1:$B$200,2,FALSE),"")))</f>
        <v/>
      </c>
      <c r="F73" s="21"/>
      <c r="G73" s="21"/>
      <c r="H73" s="21"/>
      <c r="I73" s="21">
        <f>F73-G73+H73</f>
        <v>0</v>
      </c>
      <c r="J73" s="14">
        <f>IF(B73="",J72,B73)</f>
        <v>90095</v>
      </c>
    </row>
    <row r="74" spans="1:10" s="1" customFormat="1" hidden="1">
      <c r="A74" s="44"/>
      <c r="B74" s="25"/>
      <c r="C74" s="124"/>
      <c r="D74" s="123"/>
      <c r="E74" s="122" t="str">
        <f>IF(LEN($A74) &gt; 0,VLOOKUP($A74, [1]Dział!$A$1:$B$200,2,FALSE),IF(LEN($B74) &gt; 0,VLOOKUP($B74, [1]Rozdz!$A$1:$B$690,2,FALSE),IF(LEN($C74) &gt; 0,VLOOKUP($C74, [1]Paragraf.dochód!$A$1:$B$200,2,FALSE),"")))</f>
        <v/>
      </c>
      <c r="F74" s="21"/>
      <c r="G74" s="21"/>
      <c r="H74" s="21"/>
      <c r="I74" s="21">
        <f>F74-G74+H74</f>
        <v>0</v>
      </c>
      <c r="J74" s="14">
        <f>IF(B74="",J73,B74)</f>
        <v>90095</v>
      </c>
    </row>
    <row r="75" spans="1:10" s="1" customFormat="1" hidden="1">
      <c r="A75" s="44"/>
      <c r="B75" s="25"/>
      <c r="C75" s="124"/>
      <c r="D75" s="123"/>
      <c r="E75" s="122" t="str">
        <f>IF(LEN($A75) &gt; 0,VLOOKUP($A75, [1]Dział!$A$1:$B$200,2,FALSE),IF(LEN($B75) &gt; 0,VLOOKUP($B75, [1]Rozdz!$A$1:$B$690,2,FALSE),IF(LEN($C75) &gt; 0,VLOOKUP($C75, [1]Paragraf.dochód!$A$1:$B$200,2,FALSE),"")))</f>
        <v/>
      </c>
      <c r="F75" s="21"/>
      <c r="G75" s="21"/>
      <c r="H75" s="21"/>
      <c r="I75" s="21">
        <f>F75-G75+H75</f>
        <v>0</v>
      </c>
      <c r="J75" s="14">
        <f>IF(B75="",J74,B75)</f>
        <v>90095</v>
      </c>
    </row>
    <row r="76" spans="1:10" s="1" customFormat="1" hidden="1">
      <c r="A76" s="44"/>
      <c r="B76" s="25"/>
      <c r="C76" s="124"/>
      <c r="D76" s="123"/>
      <c r="E76" s="122" t="str">
        <f>IF(LEN($A76) &gt; 0,VLOOKUP($A76, [1]Dział!$A$1:$B$200,2,FALSE),IF(LEN($B76) &gt; 0,VLOOKUP($B76, [1]Rozdz!$A$1:$B$690,2,FALSE),IF(LEN($C76) &gt; 0,VLOOKUP($C76, [1]Paragraf.dochód!$A$1:$B$200,2,FALSE),"")))</f>
        <v/>
      </c>
      <c r="F76" s="21"/>
      <c r="G76" s="21"/>
      <c r="H76" s="21"/>
      <c r="I76" s="21">
        <f>F76-G76+H76</f>
        <v>0</v>
      </c>
      <c r="J76" s="14">
        <f>IF(B76="",J75,B76)</f>
        <v>90095</v>
      </c>
    </row>
    <row r="77" spans="1:10" s="1" customFormat="1" hidden="1">
      <c r="A77" s="44"/>
      <c r="B77" s="25"/>
      <c r="C77" s="124"/>
      <c r="D77" s="123"/>
      <c r="E77" s="122" t="str">
        <f>IF(LEN($A77) &gt; 0,VLOOKUP($A77, [1]Dział!$A$1:$B$200,2,FALSE),IF(LEN($B77) &gt; 0,VLOOKUP($B77, [1]Rozdz!$A$1:$B$690,2,FALSE),IF(LEN($C77) &gt; 0,VLOOKUP($C77, [1]Paragraf.dochód!$A$1:$B$200,2,FALSE),"")))</f>
        <v/>
      </c>
      <c r="F77" s="21"/>
      <c r="G77" s="21"/>
      <c r="H77" s="21"/>
      <c r="I77" s="21">
        <f>F77-G77+H77</f>
        <v>0</v>
      </c>
      <c r="J77" s="14">
        <f>IF(B77="",J76,B77)</f>
        <v>90095</v>
      </c>
    </row>
    <row r="78" spans="1:10" s="1" customFormat="1" hidden="1">
      <c r="A78" s="44"/>
      <c r="B78" s="25"/>
      <c r="C78" s="124"/>
      <c r="D78" s="123"/>
      <c r="E78" s="122" t="str">
        <f>IF(LEN($A78) &gt; 0,VLOOKUP($A78, [1]Dział!$A$1:$B$200,2,FALSE),IF(LEN($B78) &gt; 0,VLOOKUP($B78, [1]Rozdz!$A$1:$B$690,2,FALSE),IF(LEN($C78) &gt; 0,VLOOKUP($C78, [1]Paragraf.dochód!$A$1:$B$200,2,FALSE),"")))</f>
        <v/>
      </c>
      <c r="F78" s="21"/>
      <c r="G78" s="21"/>
      <c r="H78" s="21"/>
      <c r="I78" s="21">
        <f>F78-G78+H78</f>
        <v>0</v>
      </c>
      <c r="J78" s="14">
        <f>IF(B78="",J77,B78)</f>
        <v>90095</v>
      </c>
    </row>
    <row r="79" spans="1:10" s="1" customFormat="1" hidden="1">
      <c r="A79" s="44"/>
      <c r="B79" s="25"/>
      <c r="C79" s="124"/>
      <c r="D79" s="123"/>
      <c r="E79" s="122" t="str">
        <f>IF(LEN($A79) &gt; 0,VLOOKUP($A79, [1]Dział!$A$1:$B$200,2,FALSE),IF(LEN($B79) &gt; 0,VLOOKUP($B79, [1]Rozdz!$A$1:$B$690,2,FALSE),IF(LEN($C79) &gt; 0,VLOOKUP($C79, [1]Paragraf.dochód!$A$1:$B$200,2,FALSE),"")))</f>
        <v/>
      </c>
      <c r="F79" s="21"/>
      <c r="G79" s="21"/>
      <c r="H79" s="21"/>
      <c r="I79" s="21">
        <f>F79-G79+H79</f>
        <v>0</v>
      </c>
      <c r="J79" s="14">
        <f>IF(B79="",J78,B79)</f>
        <v>90095</v>
      </c>
    </row>
    <row r="80" spans="1:10" s="1" customFormat="1" hidden="1">
      <c r="A80" s="44"/>
      <c r="B80" s="25"/>
      <c r="C80" s="124"/>
      <c r="D80" s="123"/>
      <c r="E80" s="122" t="str">
        <f>IF(LEN($A80) &gt; 0,VLOOKUP($A80, [1]Dział!$A$1:$B$200,2,FALSE),IF(LEN($B80) &gt; 0,VLOOKUP($B80, [1]Rozdz!$A$1:$B$690,2,FALSE),IF(LEN($C80) &gt; 0,VLOOKUP($C80, [1]Paragraf.dochód!$A$1:$B$200,2,FALSE),"")))</f>
        <v/>
      </c>
      <c r="F80" s="21"/>
      <c r="G80" s="21"/>
      <c r="H80" s="21"/>
      <c r="I80" s="21">
        <f>F80-G80+H80</f>
        <v>0</v>
      </c>
      <c r="J80" s="14">
        <f>IF(B80="",J79,B80)</f>
        <v>90095</v>
      </c>
    </row>
    <row r="81" spans="1:10" s="1" customFormat="1" hidden="1">
      <c r="A81" s="44"/>
      <c r="B81" s="25"/>
      <c r="C81" s="124"/>
      <c r="D81" s="123"/>
      <c r="E81" s="122" t="str">
        <f>IF(LEN($A81) &gt; 0,VLOOKUP($A81, [1]Dział!$A$1:$B$200,2,FALSE),IF(LEN($B81) &gt; 0,VLOOKUP($B81, [1]Rozdz!$A$1:$B$690,2,FALSE),IF(LEN($C81) &gt; 0,VLOOKUP($C81, [1]Paragraf.dochód!$A$1:$B$200,2,FALSE),"")))</f>
        <v/>
      </c>
      <c r="F81" s="21"/>
      <c r="G81" s="21"/>
      <c r="H81" s="21"/>
      <c r="I81" s="21">
        <f>F81-G81+H81</f>
        <v>0</v>
      </c>
      <c r="J81" s="14">
        <f>IF(B81="",J80,B81)</f>
        <v>90095</v>
      </c>
    </row>
    <row r="82" spans="1:10" s="1" customFormat="1" hidden="1">
      <c r="A82" s="44"/>
      <c r="B82" s="25"/>
      <c r="C82" s="124"/>
      <c r="D82" s="123"/>
      <c r="E82" s="122" t="str">
        <f>IF(LEN($A82) &gt; 0,VLOOKUP($A82, [1]Dział!$A$1:$B$200,2,FALSE),IF(LEN($B82) &gt; 0,VLOOKUP($B82, [1]Rozdz!$A$1:$B$690,2,FALSE),IF(LEN($C82) &gt; 0,VLOOKUP($C82, [1]Paragraf.dochód!$A$1:$B$200,2,FALSE),"")))</f>
        <v/>
      </c>
      <c r="F82" s="21"/>
      <c r="G82" s="21"/>
      <c r="H82" s="21"/>
      <c r="I82" s="21">
        <f>F82-G82+H82</f>
        <v>0</v>
      </c>
      <c r="J82" s="14">
        <f>IF(B82="",J81,B82)</f>
        <v>90095</v>
      </c>
    </row>
    <row r="83" spans="1:10" s="1" customFormat="1" hidden="1">
      <c r="A83" s="44"/>
      <c r="B83" s="25"/>
      <c r="C83" s="124"/>
      <c r="D83" s="123"/>
      <c r="E83" s="122" t="str">
        <f>IF(LEN($A83) &gt; 0,VLOOKUP($A83, [1]Dział!$A$1:$B$200,2,FALSE),IF(LEN($B83) &gt; 0,VLOOKUP($B83, [1]Rozdz!$A$1:$B$690,2,FALSE),IF(LEN($C83) &gt; 0,VLOOKUP($C83, [1]Paragraf.dochód!$A$1:$B$200,2,FALSE),"")))</f>
        <v/>
      </c>
      <c r="F83" s="21"/>
      <c r="G83" s="21"/>
      <c r="H83" s="21"/>
      <c r="I83" s="21">
        <f>F83-G83+H83</f>
        <v>0</v>
      </c>
      <c r="J83" s="14">
        <f>IF(B83="",J82,B83)</f>
        <v>90095</v>
      </c>
    </row>
    <row r="84" spans="1:10" s="1" customFormat="1" hidden="1">
      <c r="A84" s="44"/>
      <c r="B84" s="25"/>
      <c r="C84" s="124"/>
      <c r="D84" s="123"/>
      <c r="E84" s="122" t="str">
        <f>IF(LEN($A84) &gt; 0,VLOOKUP($A84, [1]Dział!$A$1:$B$200,2,FALSE),IF(LEN($B84) &gt; 0,VLOOKUP($B84, [1]Rozdz!$A$1:$B$690,2,FALSE),IF(LEN($C84) &gt; 0,VLOOKUP($C84, [1]Paragraf.dochód!$A$1:$B$200,2,FALSE),"")))</f>
        <v/>
      </c>
      <c r="F84" s="21"/>
      <c r="G84" s="21"/>
      <c r="H84" s="21"/>
      <c r="I84" s="21">
        <f>F84-G84+H84</f>
        <v>0</v>
      </c>
      <c r="J84" s="14">
        <f>IF(B84="",J83,B84)</f>
        <v>90095</v>
      </c>
    </row>
    <row r="85" spans="1:10" s="1" customFormat="1" hidden="1">
      <c r="A85" s="44"/>
      <c r="B85" s="25"/>
      <c r="C85" s="124"/>
      <c r="D85" s="123"/>
      <c r="E85" s="122" t="str">
        <f>IF(LEN($A85) &gt; 0,VLOOKUP($A85, [1]Dział!$A$1:$B$200,2,FALSE),IF(LEN($B85) &gt; 0,VLOOKUP($B85, [1]Rozdz!$A$1:$B$690,2,FALSE),IF(LEN($C85) &gt; 0,VLOOKUP($C85, [1]Paragraf.dochód!$A$1:$B$200,2,FALSE),"")))</f>
        <v/>
      </c>
      <c r="F85" s="21"/>
      <c r="G85" s="21"/>
      <c r="H85" s="21"/>
      <c r="I85" s="21">
        <f>F85-G85+H85</f>
        <v>0</v>
      </c>
      <c r="J85" s="14">
        <f>IF(B85="",J84,B85)</f>
        <v>90095</v>
      </c>
    </row>
    <row r="86" spans="1:10" s="1" customFormat="1" hidden="1">
      <c r="A86" s="44"/>
      <c r="B86" s="25"/>
      <c r="C86" s="124"/>
      <c r="D86" s="123"/>
      <c r="E86" s="122" t="str">
        <f>IF(LEN($A86) &gt; 0,VLOOKUP($A86, [1]Dział!$A$1:$B$200,2,FALSE),IF(LEN($B86) &gt; 0,VLOOKUP($B86, [1]Rozdz!$A$1:$B$690,2,FALSE),IF(LEN($C86) &gt; 0,VLOOKUP($C86, [1]Paragraf.dochód!$A$1:$B$200,2,FALSE),"")))</f>
        <v/>
      </c>
      <c r="F86" s="21"/>
      <c r="G86" s="21"/>
      <c r="H86" s="21"/>
      <c r="I86" s="21">
        <f>F86-G86+H86</f>
        <v>0</v>
      </c>
      <c r="J86" s="14">
        <f>IF(B86="",J85,B86)</f>
        <v>90095</v>
      </c>
    </row>
    <row r="87" spans="1:10" s="1" customFormat="1" hidden="1">
      <c r="A87" s="44"/>
      <c r="B87" s="25"/>
      <c r="C87" s="124"/>
      <c r="D87" s="123"/>
      <c r="E87" s="122" t="str">
        <f>IF(LEN($A87) &gt; 0,VLOOKUP($A87, [1]Dział!$A$1:$B$200,2,FALSE),IF(LEN($B87) &gt; 0,VLOOKUP($B87, [1]Rozdz!$A$1:$B$690,2,FALSE),IF(LEN($C87) &gt; 0,VLOOKUP($C87, [1]Paragraf.dochód!$A$1:$B$200,2,FALSE),"")))</f>
        <v/>
      </c>
      <c r="F87" s="21"/>
      <c r="G87" s="21"/>
      <c r="H87" s="21"/>
      <c r="I87" s="21">
        <f>F87-G87+H87</f>
        <v>0</v>
      </c>
      <c r="J87" s="14">
        <f>IF(B87="",J86,B87)</f>
        <v>90095</v>
      </c>
    </row>
    <row r="88" spans="1:10" s="1" customFormat="1" hidden="1">
      <c r="A88" s="44"/>
      <c r="B88" s="25"/>
      <c r="C88" s="124"/>
      <c r="D88" s="123"/>
      <c r="E88" s="122" t="str">
        <f>IF(LEN($A88) &gt; 0,VLOOKUP($A88, [1]Dział!$A$1:$B$200,2,FALSE),IF(LEN($B88) &gt; 0,VLOOKUP($B88, [1]Rozdz!$A$1:$B$690,2,FALSE),IF(LEN($C88) &gt; 0,VLOOKUP($C88, [1]Paragraf.dochód!$A$1:$B$200,2,FALSE),"")))</f>
        <v/>
      </c>
      <c r="F88" s="21"/>
      <c r="G88" s="21"/>
      <c r="H88" s="21"/>
      <c r="I88" s="21">
        <f>F88-G88+H88</f>
        <v>0</v>
      </c>
      <c r="J88" s="14">
        <f>IF(B88="",J87,B88)</f>
        <v>90095</v>
      </c>
    </row>
    <row r="89" spans="1:10" s="1" customFormat="1" hidden="1">
      <c r="A89" s="44"/>
      <c r="B89" s="25"/>
      <c r="C89" s="124"/>
      <c r="D89" s="123"/>
      <c r="E89" s="122" t="str">
        <f>IF(LEN($A89) &gt; 0,VLOOKUP($A89, [1]Dział!$A$1:$B$200,2,FALSE),IF(LEN($B89) &gt; 0,VLOOKUP($B89, [1]Rozdz!$A$1:$B$690,2,FALSE),IF(LEN($C89) &gt; 0,VLOOKUP($C89, [1]Paragraf.dochód!$A$1:$B$200,2,FALSE),"")))</f>
        <v/>
      </c>
      <c r="F89" s="21"/>
      <c r="G89" s="21"/>
      <c r="H89" s="21"/>
      <c r="I89" s="21">
        <f>F89-G89+H89</f>
        <v>0</v>
      </c>
      <c r="J89" s="14">
        <f>IF(B89="",J88,B89)</f>
        <v>90095</v>
      </c>
    </row>
    <row r="90" spans="1:10" s="1" customFormat="1" hidden="1">
      <c r="A90" s="44"/>
      <c r="B90" s="25"/>
      <c r="C90" s="126"/>
      <c r="D90" s="125"/>
      <c r="E90" s="122" t="str">
        <f>IF(LEN($A90) &gt; 0,VLOOKUP($A90, [1]Dział!$A$1:$B$200,2,FALSE),IF(LEN($B90) &gt; 0,VLOOKUP($B90, [1]Rozdz!$A$1:$B$690,2,FALSE),IF(LEN($C90) &gt; 0,VLOOKUP($C90, [1]Paragraf.dochód!$A$1:$B$200,2,FALSE),"")))</f>
        <v/>
      </c>
      <c r="F90" s="21"/>
      <c r="G90" s="21"/>
      <c r="H90" s="21"/>
      <c r="I90" s="21">
        <f>F90-G90+H90</f>
        <v>0</v>
      </c>
      <c r="J90" s="14">
        <f>IF(B90="",J89,B90)</f>
        <v>90095</v>
      </c>
    </row>
    <row r="91" spans="1:10" s="1" customFormat="1" hidden="1">
      <c r="A91" s="44"/>
      <c r="B91" s="25"/>
      <c r="C91" s="124"/>
      <c r="D91" s="123"/>
      <c r="E91" s="122" t="str">
        <f>IF(LEN($A91) &gt; 0,VLOOKUP($A91, [1]Dział!$A$1:$B$200,2,FALSE),IF(LEN($B91) &gt; 0,VLOOKUP($B91, [1]Rozdz!$A$1:$B$690,2,FALSE),IF(LEN($C91) &gt; 0,VLOOKUP($C91, [1]Paragraf.dochód!$A$1:$B$200,2,FALSE),"")))</f>
        <v/>
      </c>
      <c r="F91" s="21"/>
      <c r="G91" s="21"/>
      <c r="H91" s="21"/>
      <c r="I91" s="21">
        <f>F91-G91+H91</f>
        <v>0</v>
      </c>
      <c r="J91" s="14">
        <f>IF(B91="",J90,B91)</f>
        <v>90095</v>
      </c>
    </row>
    <row r="92" spans="1:10" s="1" customFormat="1" hidden="1">
      <c r="A92" s="44"/>
      <c r="B92" s="25"/>
      <c r="C92" s="124"/>
      <c r="D92" s="123"/>
      <c r="E92" s="122" t="str">
        <f>IF(LEN($A92) &gt; 0,VLOOKUP($A92, [1]Dział!$A$1:$B$200,2,FALSE),IF(LEN($B92) &gt; 0,VLOOKUP($B92, [1]Rozdz!$A$1:$B$690,2,FALSE),IF(LEN($C92) &gt; 0,VLOOKUP($C92, [1]Paragraf.dochód!$A$1:$B$200,2,FALSE),"")))</f>
        <v/>
      </c>
      <c r="F92" s="21"/>
      <c r="G92" s="21"/>
      <c r="H92" s="21"/>
      <c r="I92" s="21">
        <f>F92-G92+H92</f>
        <v>0</v>
      </c>
      <c r="J92" s="14">
        <f>IF(B92="",J91,B92)</f>
        <v>90095</v>
      </c>
    </row>
    <row r="93" spans="1:10" s="1" customFormat="1" hidden="1">
      <c r="A93" s="44"/>
      <c r="B93" s="25"/>
      <c r="C93" s="124"/>
      <c r="D93" s="123"/>
      <c r="E93" s="122" t="str">
        <f>IF(LEN($A93) &gt; 0,VLOOKUP($A93, [1]Dział!$A$1:$B$200,2,FALSE),IF(LEN($B93) &gt; 0,VLOOKUP($B93, [1]Rozdz!$A$1:$B$690,2,FALSE),IF(LEN($C93) &gt; 0,VLOOKUP($C93, [1]Paragraf.dochód!$A$1:$B$200,2,FALSE),"")))</f>
        <v/>
      </c>
      <c r="F93" s="21"/>
      <c r="G93" s="21"/>
      <c r="H93" s="21"/>
      <c r="I93" s="21">
        <f>F93-G93+H93</f>
        <v>0</v>
      </c>
      <c r="J93" s="14">
        <f>IF(B93="",J92,B93)</f>
        <v>90095</v>
      </c>
    </row>
    <row r="94" spans="1:10" s="1" customFormat="1" hidden="1">
      <c r="A94" s="121"/>
      <c r="B94" s="19"/>
      <c r="C94" s="120"/>
      <c r="D94" s="119"/>
      <c r="E94" s="118" t="str">
        <f>IF(LEN($A94) &gt; 0,VLOOKUP($A94, [1]Dział!$A$1:$B$200,2,FALSE),IF(LEN($B94) &gt; 0,VLOOKUP($B94, [1]Rozdz!$A$1:$B$690,2,FALSE),IF(LEN($C94) &gt; 0,VLOOKUP($C94, [1]Paragraf.dochód!$A$1:$B$200,2,FALSE),"")))</f>
        <v/>
      </c>
      <c r="F94" s="15"/>
      <c r="G94" s="15"/>
      <c r="H94" s="15"/>
      <c r="I94" s="15">
        <f>F94-G94+H94</f>
        <v>0</v>
      </c>
      <c r="J94" s="14">
        <f>IF(B94="",J93,B94)</f>
        <v>90095</v>
      </c>
    </row>
    <row r="95" spans="1:10" s="1" customFormat="1">
      <c r="A95" s="112"/>
      <c r="B95" s="117"/>
      <c r="C95" s="116"/>
      <c r="D95" s="115"/>
      <c r="E95" s="114" t="s">
        <v>0</v>
      </c>
      <c r="F95" s="113">
        <f>F27+F19+F30+F42+F39+F45+F23+F34</f>
        <v>131574721</v>
      </c>
      <c r="G95" s="113">
        <f>G27+G19+G30+G42+G39+G45+G23+G34</f>
        <v>0</v>
      </c>
      <c r="H95" s="113">
        <f>H27+H19+H30+H42+H39+H45+H23+H34</f>
        <v>14507481</v>
      </c>
      <c r="I95" s="113">
        <f>SUM(F95-G95+H95)</f>
        <v>146082202</v>
      </c>
      <c r="J95" s="14">
        <f>IF(B95="",J94,B95)</f>
        <v>90095</v>
      </c>
    </row>
    <row r="96" spans="1:10" s="1" customFormat="1">
      <c r="A96" s="112"/>
      <c r="B96" s="102"/>
      <c r="C96" s="110"/>
      <c r="D96" s="109"/>
      <c r="E96" s="107"/>
      <c r="F96" s="106"/>
      <c r="G96" s="107"/>
      <c r="H96" s="107"/>
      <c r="I96" s="106"/>
      <c r="J96" s="14">
        <f>IF(B96="",J95,B96)</f>
        <v>90095</v>
      </c>
    </row>
    <row r="97" spans="1:13" s="1" customFormat="1" ht="15" customHeight="1">
      <c r="A97" s="111" t="s">
        <v>11</v>
      </c>
      <c r="B97" s="102"/>
      <c r="C97" s="110"/>
      <c r="D97" s="109"/>
      <c r="E97" s="108"/>
      <c r="F97" s="106"/>
      <c r="G97" s="107"/>
      <c r="H97" s="107"/>
      <c r="I97" s="106"/>
      <c r="J97" s="97"/>
      <c r="K97" s="105"/>
      <c r="L97" s="104"/>
      <c r="M97" s="104"/>
    </row>
    <row r="98" spans="1:13" s="1" customFormat="1" ht="12.75" hidden="1" customHeight="1">
      <c r="A98" s="103" t="s">
        <v>10</v>
      </c>
      <c r="B98" s="102" t="s">
        <v>9</v>
      </c>
      <c r="C98" s="101" t="s">
        <v>8</v>
      </c>
      <c r="D98" s="100" t="s">
        <v>7</v>
      </c>
      <c r="E98" s="99" t="s">
        <v>6</v>
      </c>
      <c r="F98" s="98" t="s">
        <v>5</v>
      </c>
      <c r="G98" s="99" t="s">
        <v>4</v>
      </c>
      <c r="H98" s="99" t="s">
        <v>3</v>
      </c>
      <c r="I98" s="98" t="s">
        <v>2</v>
      </c>
      <c r="J98" s="97" t="s">
        <v>1</v>
      </c>
      <c r="K98" s="96"/>
      <c r="L98" s="95"/>
    </row>
    <row r="99" spans="1:13" s="6" customFormat="1" ht="15.75" customHeight="1">
      <c r="A99" s="70">
        <v>10</v>
      </c>
      <c r="B99" s="69"/>
      <c r="C99" s="68"/>
      <c r="D99" s="67"/>
      <c r="E99" s="66" t="str">
        <f>IF(LEN($A99) &gt; 0,VLOOKUP($A99, [1]Dział!$A$1:$B$200,2,FALSE),IF(LEN($B99) &gt; 0,VLOOKUP($B99, [1]Rozdz!$A$1:$B$690,2,FALSE),IF(LEN($C99) &gt; 0,VLOOKUP($C99, [1]Paragraf.wydatek!$A$1:$B$290,2,FALSE),"")))</f>
        <v>Rolnictwo i łowiectwo</v>
      </c>
      <c r="F99" s="65">
        <f>'[2]UKŁAD WYKONAWCZY'!$F$8</f>
        <v>109473041</v>
      </c>
      <c r="G99" s="65">
        <f>G100</f>
        <v>0</v>
      </c>
      <c r="H99" s="65">
        <f>H100</f>
        <v>13354500</v>
      </c>
      <c r="I99" s="65">
        <f>F99-G99+H99</f>
        <v>122827541</v>
      </c>
      <c r="J99" s="46" t="str">
        <f>IF(B99="",J98,B99)</f>
        <v>Rozdz.1</v>
      </c>
    </row>
    <row r="100" spans="1:13" s="80" customFormat="1" ht="17.25" customHeight="1">
      <c r="A100" s="87"/>
      <c r="B100" s="86">
        <v>1008</v>
      </c>
      <c r="C100" s="85"/>
      <c r="D100" s="84"/>
      <c r="E100" s="83" t="str">
        <f>IF(LEN($A100) &gt; 0,VLOOKUP($A100, [1]Dział!$A$1:$B$200,2,FALSE),IF(LEN($B100) &gt; 0,VLOOKUP($B100, [1]Rozdz!$A$1:$B$690,2,FALSE),IF(LEN($C100) &gt; 0,VLOOKUP($C100, [1]Paragraf.wydatek!$A$1:$B$290,2,FALSE),"")))</f>
        <v>Melioracje wodne</v>
      </c>
      <c r="F100" s="82">
        <f>'[2]UKŁAD WYKONAWCZY'!$F$44</f>
        <v>87321569</v>
      </c>
      <c r="G100" s="82">
        <f>SUM(G101:G112)</f>
        <v>0</v>
      </c>
      <c r="H100" s="82">
        <f>SUM(H101:H112)</f>
        <v>13354500</v>
      </c>
      <c r="I100" s="82">
        <f>F100-G100+H100</f>
        <v>100676069</v>
      </c>
      <c r="J100" s="81">
        <f>IF(B100="",J99,B100)</f>
        <v>1008</v>
      </c>
    </row>
    <row r="101" spans="1:13" s="6" customFormat="1" ht="15.75" customHeight="1">
      <c r="A101" s="88"/>
      <c r="B101" s="57"/>
      <c r="C101" s="56">
        <v>302</v>
      </c>
      <c r="D101" s="55">
        <v>0</v>
      </c>
      <c r="E101" s="54" t="str">
        <f>IF(LEN($A101) &gt; 0,VLOOKUP($A101, [1]Dział!$A$1:$B$200,2,FALSE),IF(LEN($B101) &gt; 0,VLOOKUP($B101, [1]Rozdz!$A$1:$B$690,2,FALSE),IF(LEN($C101) &gt; 0,VLOOKUP($C101, [1]Paragraf.wydatek!$A$1:$B$290,2,FALSE),"")))</f>
        <v>Wydatki osobowe niezaliczone do wynagrodzeń</v>
      </c>
      <c r="F101" s="53">
        <f>'[2]UKŁAD WYKONAWCZY'!$F$55</f>
        <v>72000</v>
      </c>
      <c r="G101" s="53">
        <v>0</v>
      </c>
      <c r="H101" s="53">
        <v>17820</v>
      </c>
      <c r="I101" s="53">
        <f>F101-G101+H101</f>
        <v>89820</v>
      </c>
      <c r="J101" s="46" t="str">
        <f>IF(B101="",J98,B101)</f>
        <v>Rozdz.1</v>
      </c>
    </row>
    <row r="102" spans="1:13" s="6" customFormat="1">
      <c r="A102" s="88"/>
      <c r="B102" s="57"/>
      <c r="C102" s="56">
        <v>401</v>
      </c>
      <c r="D102" s="55">
        <v>0</v>
      </c>
      <c r="E102" s="54" t="str">
        <f>IF(LEN($A102) &gt; 0,VLOOKUP($A102, [1]Dział!$A$1:$B$200,2,FALSE),IF(LEN($B102) &gt; 0,VLOOKUP($B102, [1]Rozdz!$A$1:$B$690,2,FALSE),IF(LEN($C102) &gt; 0,VLOOKUP($C102, [1]Paragraf.wydatek!$A$1:$B$290,2,FALSE),"")))</f>
        <v>Wynagrodzenia osobowe pracowników</v>
      </c>
      <c r="F102" s="53">
        <f>'[2]UKŁAD WYKONAWCZY'!$F$56</f>
        <v>3573000</v>
      </c>
      <c r="G102" s="53">
        <v>0</v>
      </c>
      <c r="H102" s="53">
        <v>721650</v>
      </c>
      <c r="I102" s="53">
        <f>F102-G102+H102</f>
        <v>4294650</v>
      </c>
      <c r="J102" s="46">
        <f>IF(B102="",J92,B102)</f>
        <v>90095</v>
      </c>
    </row>
    <row r="103" spans="1:13" s="6" customFormat="1">
      <c r="A103" s="88"/>
      <c r="B103" s="57"/>
      <c r="C103" s="56">
        <v>404</v>
      </c>
      <c r="D103" s="55">
        <v>0</v>
      </c>
      <c r="E103" s="54" t="str">
        <f>IF(LEN($A103) &gt; 0,VLOOKUP($A103, [1]Dział!$A$1:$B$200,2,FALSE),IF(LEN($B103) &gt; 0,VLOOKUP($B103, [1]Rozdz!$A$1:$B$690,2,FALSE),IF(LEN($C103) &gt; 0,VLOOKUP($C103, [1]Paragraf.wydatek!$A$1:$B$290,2,FALSE),"")))</f>
        <v>Dodatkowe wynagrodzenie roczne</v>
      </c>
      <c r="F103" s="53">
        <f>'[2]UKŁAD WYKONAWCZY'!$F$57</f>
        <v>316000</v>
      </c>
      <c r="G103" s="53">
        <v>0</v>
      </c>
      <c r="H103" s="53">
        <v>10000</v>
      </c>
      <c r="I103" s="53">
        <f>F103-G103+H103</f>
        <v>326000</v>
      </c>
      <c r="J103" s="46">
        <f>IF(B103="",J93,B103)</f>
        <v>90095</v>
      </c>
    </row>
    <row r="104" spans="1:13" s="6" customFormat="1">
      <c r="A104" s="88"/>
      <c r="B104" s="57"/>
      <c r="C104" s="56">
        <v>411</v>
      </c>
      <c r="D104" s="55">
        <v>0</v>
      </c>
      <c r="E104" s="54" t="str">
        <f>IF(LEN($A104) &gt; 0,VLOOKUP($A104, [1]Dział!$A$1:$B$200,2,FALSE),IF(LEN($B104) &gt; 0,VLOOKUP($B104, [1]Rozdz!$A$1:$B$690,2,FALSE),IF(LEN($C104) &gt; 0,VLOOKUP($C104, [1]Paragraf.wydatek!$A$1:$B$290,2,FALSE),"")))</f>
        <v>Składki na ubezpieczenia społeczne</v>
      </c>
      <c r="F104" s="53">
        <f>'[2]UKŁAD WYKONAWCZY'!$F$58</f>
        <v>653000</v>
      </c>
      <c r="G104" s="53">
        <v>0</v>
      </c>
      <c r="H104" s="53">
        <v>139880</v>
      </c>
      <c r="I104" s="53">
        <f>F104-G104+H104</f>
        <v>792880</v>
      </c>
      <c r="J104" s="46">
        <f>IF(B104="",J94,B104)</f>
        <v>90095</v>
      </c>
    </row>
    <row r="105" spans="1:13" s="6" customFormat="1">
      <c r="A105" s="88"/>
      <c r="B105" s="57"/>
      <c r="C105" s="56">
        <v>412</v>
      </c>
      <c r="D105" s="55">
        <v>0</v>
      </c>
      <c r="E105" s="54" t="str">
        <f>IF(LEN($A105) &gt; 0,VLOOKUP($A105, [1]Dział!$A$1:$B$200,2,FALSE),IF(LEN($B105) &gt; 0,VLOOKUP($B105, [1]Rozdz!$A$1:$B$690,2,FALSE),IF(LEN($C105) &gt; 0,VLOOKUP($C105, [1]Paragraf.wydatek!$A$1:$B$290,2,FALSE),"")))</f>
        <v>Składki na Fundusz Pracy</v>
      </c>
      <c r="F105" s="53">
        <f>'[2]UKŁAD WYKONAWCZY'!$F$59</f>
        <v>75000</v>
      </c>
      <c r="G105" s="53">
        <v>0</v>
      </c>
      <c r="H105" s="53">
        <v>19940</v>
      </c>
      <c r="I105" s="53">
        <f>F105-G105+H105</f>
        <v>94940</v>
      </c>
      <c r="J105" s="46">
        <f>IF(B105="",J95,B105)</f>
        <v>90095</v>
      </c>
    </row>
    <row r="106" spans="1:13" s="6" customFormat="1" ht="25.5">
      <c r="A106" s="88"/>
      <c r="B106" s="57"/>
      <c r="C106" s="24">
        <v>414</v>
      </c>
      <c r="D106" s="23">
        <v>0</v>
      </c>
      <c r="E106" s="54" t="str">
        <f>IF(LEN($A106) &gt; 0,VLOOKUP($A106, [1]Dział!$A$1:$B$200,2,FALSE),IF(LEN($B106) &gt; 0,VLOOKUP($B106, [1]Rozdz!$A$1:$B$690,2,FALSE),IF(LEN($C106) &gt; 0,VLOOKUP($C106, [1]Paragraf.wydatek!$A$1:$B$290,2,FALSE),"")))</f>
        <v>Wpłaty na Państwowy Fundusz Rehabilitacji Osób Niepełnosprawnych</v>
      </c>
      <c r="F106" s="21">
        <f>'[2]UKŁAD WYKONAWCZY'!$F$60</f>
        <v>65500</v>
      </c>
      <c r="G106" s="21">
        <v>0</v>
      </c>
      <c r="H106" s="21">
        <v>9000</v>
      </c>
      <c r="I106" s="21">
        <f>F106-G106+H106</f>
        <v>74500</v>
      </c>
      <c r="J106" s="46">
        <f>IF(B106="",J96,B106)</f>
        <v>90095</v>
      </c>
    </row>
    <row r="107" spans="1:13" s="6" customFormat="1">
      <c r="A107" s="88"/>
      <c r="B107" s="57"/>
      <c r="C107" s="56">
        <v>417</v>
      </c>
      <c r="D107" s="55">
        <v>0</v>
      </c>
      <c r="E107" s="54" t="str">
        <f>IF(LEN($A107) &gt; 0,VLOOKUP($A107, [1]Dział!$A$1:$B$200,2,FALSE),IF(LEN($B107) &gt; 0,VLOOKUP($B107, [1]Rozdz!$A$1:$B$690,2,FALSE),IF(LEN($C107) &gt; 0,VLOOKUP($C107, [1]Paragraf.wydatek!$A$1:$B$290,2,FALSE),"")))</f>
        <v>Wynagrodzenia bezosobowe</v>
      </c>
      <c r="F107" s="53">
        <f>'[2]UKŁAD WYKONAWCZY'!$F$61</f>
        <v>63000</v>
      </c>
      <c r="G107" s="53">
        <v>0</v>
      </c>
      <c r="H107" s="53">
        <v>3710</v>
      </c>
      <c r="I107" s="53">
        <f>F107-G107+H107</f>
        <v>66710</v>
      </c>
      <c r="J107" s="46">
        <f>IF(B107="",J97,B107)</f>
        <v>0</v>
      </c>
    </row>
    <row r="108" spans="1:13" s="6" customFormat="1">
      <c r="A108" s="88"/>
      <c r="B108" s="57"/>
      <c r="C108" s="56">
        <v>421</v>
      </c>
      <c r="D108" s="55">
        <v>0</v>
      </c>
      <c r="E108" s="54" t="str">
        <f>IF(LEN($A108) &gt; 0,VLOOKUP($A108, [1]Dział!$A$1:$B$200,2,FALSE),IF(LEN($B108) &gt; 0,VLOOKUP($B108, [1]Rozdz!$A$1:$B$690,2,FALSE),IF(LEN($C108) &gt; 0,VLOOKUP($C108, [1]Paragraf.wydatek!$A$1:$B$290,2,FALSE),"")))</f>
        <v>Zakup materiałów i wyposażenia</v>
      </c>
      <c r="F108" s="53">
        <f>'[2]UKŁAD WYKONAWCZY'!$F$62</f>
        <v>420000</v>
      </c>
      <c r="G108" s="53">
        <v>0</v>
      </c>
      <c r="H108" s="53">
        <v>60000</v>
      </c>
      <c r="I108" s="53">
        <f>F108-G108+H108</f>
        <v>480000</v>
      </c>
      <c r="J108" s="46" t="str">
        <f>IF(B108="",J98,B108)</f>
        <v>Rozdz.1</v>
      </c>
    </row>
    <row r="109" spans="1:13" s="6" customFormat="1">
      <c r="A109" s="88"/>
      <c r="B109" s="57"/>
      <c r="C109" s="56">
        <v>428</v>
      </c>
      <c r="D109" s="55">
        <v>0</v>
      </c>
      <c r="E109" s="54" t="str">
        <f>IF(LEN($A109) &gt; 0,VLOOKUP($A109, [1]Dział!$A$1:$B$200,2,FALSE),IF(LEN($B109) &gt; 0,VLOOKUP($B109, [1]Rozdz!$A$1:$B$690,2,FALSE),IF(LEN($C109) &gt; 0,VLOOKUP($C109, [1]Paragraf.wydatek!$A$1:$B$290,2,FALSE),"")))</f>
        <v>Zakup usług zdrowotnych</v>
      </c>
      <c r="F109" s="53">
        <f>'[2]UKŁAD WYKONAWCZY'!$F$67</f>
        <v>6000</v>
      </c>
      <c r="G109" s="53">
        <v>0</v>
      </c>
      <c r="H109" s="53">
        <v>1000</v>
      </c>
      <c r="I109" s="53">
        <f>F109-G109+H109</f>
        <v>7000</v>
      </c>
      <c r="J109" s="46" t="str">
        <f>IF(B109="",J99,B109)</f>
        <v>Rozdz.1</v>
      </c>
    </row>
    <row r="110" spans="1:13" s="6" customFormat="1">
      <c r="A110" s="88"/>
      <c r="B110" s="57"/>
      <c r="C110" s="56">
        <v>430</v>
      </c>
      <c r="D110" s="55">
        <v>0</v>
      </c>
      <c r="E110" s="54" t="str">
        <f>IF(LEN($A110) &gt; 0,VLOOKUP($A110, [1]Dział!$A$1:$B$200,2,FALSE),IF(LEN($B110) &gt; 0,VLOOKUP($B110, [1]Rozdz!$A$1:$B$690,2,FALSE),IF(LEN($C110) &gt; 0,VLOOKUP($C110, [1]Paragraf.wydatek!$A$1:$B$290,2,FALSE),"")))</f>
        <v>Zakup usług pozostałych</v>
      </c>
      <c r="F110" s="53">
        <f>'[2]UKŁAD WYKONAWCZY'!$F$68</f>
        <v>4220342</v>
      </c>
      <c r="G110" s="53">
        <v>0</v>
      </c>
      <c r="H110" s="53">
        <f>7338000+5000000</f>
        <v>12338000</v>
      </c>
      <c r="I110" s="53">
        <f>F110-G110+H110</f>
        <v>16558342</v>
      </c>
      <c r="J110" s="46" t="str">
        <f>IF(B110="",J99,B110)</f>
        <v>Rozdz.1</v>
      </c>
    </row>
    <row r="111" spans="1:13" s="6" customFormat="1" ht="15.75" customHeight="1">
      <c r="A111" s="88"/>
      <c r="B111" s="57"/>
      <c r="C111" s="56">
        <v>444</v>
      </c>
      <c r="D111" s="55">
        <v>0</v>
      </c>
      <c r="E111" s="54" t="str">
        <f>IF(LEN($A111) &gt; 0,VLOOKUP($A111, [1]Dział!$A$1:$B$200,2,FALSE),IF(LEN($B111) &gt; 0,VLOOKUP($B111, [1]Rozdz!$A$1:$B$690,2,FALSE),IF(LEN($C111) &gt; 0,VLOOKUP($C111, [1]Paragraf.wydatek!$A$1:$B$290,2,FALSE),"")))</f>
        <v>Odpisy na zakładowy fundusz świadczeń socjalnych</v>
      </c>
      <c r="F111" s="53">
        <f>'[2]UKŁAD WYKONAWCZY'!$F$76</f>
        <v>134233</v>
      </c>
      <c r="G111" s="53">
        <v>0</v>
      </c>
      <c r="H111" s="53">
        <v>17000</v>
      </c>
      <c r="I111" s="53">
        <f>F111-G111+H111</f>
        <v>151233</v>
      </c>
      <c r="J111" s="46" t="str">
        <f>IF(B111="",J101,B111)</f>
        <v>Rozdz.1</v>
      </c>
    </row>
    <row r="112" spans="1:13" s="6" customFormat="1">
      <c r="A112" s="88"/>
      <c r="B112" s="57"/>
      <c r="C112" s="56">
        <v>605</v>
      </c>
      <c r="D112" s="55">
        <v>0</v>
      </c>
      <c r="E112" s="54" t="str">
        <f>IF(LEN($A112) &gt; 0,VLOOKUP($A112, [1]Dział!$A$1:$B$200,2,FALSE),IF(LEN($B112) &gt; 0,VLOOKUP($B112, [1]Rozdz!$A$1:$B$690,2,FALSE),IF(LEN($C112) &gt; 0,VLOOKUP($C112, [1]Paragraf.wydatek!$A$1:$B$290,2,FALSE),"")))</f>
        <v>Wydatki inwestycyjne jednostek budżetowych</v>
      </c>
      <c r="F112" s="53">
        <f>'[2]UKŁAD WYKONAWCZY'!$F$79</f>
        <v>8632000</v>
      </c>
      <c r="G112" s="53">
        <v>0</v>
      </c>
      <c r="H112" s="53">
        <v>16500</v>
      </c>
      <c r="I112" s="53">
        <f>F112-G112+H112</f>
        <v>8648500</v>
      </c>
      <c r="J112" s="46">
        <f>IF(B112="",J100,B112)</f>
        <v>1008</v>
      </c>
    </row>
    <row r="113" spans="1:10" s="63" customFormat="1">
      <c r="A113" s="70">
        <v>150</v>
      </c>
      <c r="B113" s="69"/>
      <c r="C113" s="68"/>
      <c r="D113" s="67"/>
      <c r="E113" s="66" t="str">
        <f>IF(LEN($A113) &gt; 0,VLOOKUP($A113, [1]Dział!$A$1:$B$200,2,FALSE),IF(LEN($B113) &gt; 0,VLOOKUP($B113, [1]Rozdz!$A$1:$B$690,2,FALSE),IF(LEN($C113) &gt; 0,VLOOKUP($C113, [1]Paragraf.wydatek!$A$1:$B$290,2,FALSE),"")))</f>
        <v>Przetwórstwo przemysłowe</v>
      </c>
      <c r="F113" s="65">
        <f>'[2]UKŁAD WYKONAWCZY'!$F$199</f>
        <v>23963866</v>
      </c>
      <c r="G113" s="65">
        <f>G114</f>
        <v>0</v>
      </c>
      <c r="H113" s="65">
        <f>H114</f>
        <v>55000</v>
      </c>
      <c r="I113" s="65">
        <f>F113-G113+H113</f>
        <v>24018866</v>
      </c>
      <c r="J113" s="64" t="e">
        <f>IF(B113="",#REF!,B113)</f>
        <v>#REF!</v>
      </c>
    </row>
    <row r="114" spans="1:10" s="80" customFormat="1">
      <c r="A114" s="87"/>
      <c r="B114" s="36">
        <v>15013</v>
      </c>
      <c r="C114" s="85"/>
      <c r="D114" s="84"/>
      <c r="E114" s="83" t="str">
        <f>IF(LEN($A114) &gt; 0,VLOOKUP($A114, [1]Dział!$A$1:$B$200,2,FALSE),IF(LEN($B114) &gt; 0,VLOOKUP($B114, [1]Rozdz!$A$1:$B$690,2,FALSE),IF(LEN($C114) &gt; 0,VLOOKUP($C114, [1]Paragraf.wydatek!$A$1:$B$290,2,FALSE),"")))</f>
        <v>Rozwój kadr nowoczesnej gospodarki i przedsiębiorczości</v>
      </c>
      <c r="F114" s="82">
        <f>'[2]UKŁAD WYKONAWCZY'!$F$227</f>
        <v>16021000</v>
      </c>
      <c r="G114" s="82">
        <f>SUM(G115:G116)</f>
        <v>0</v>
      </c>
      <c r="H114" s="82">
        <f>SUM(H115:H116)</f>
        <v>55000</v>
      </c>
      <c r="I114" s="82">
        <f>F114-G114+H114</f>
        <v>16076000</v>
      </c>
      <c r="J114" s="81">
        <f>IF(B114="",J113,B114)</f>
        <v>15013</v>
      </c>
    </row>
    <row r="115" spans="1:10" s="1" customFormat="1" ht="61.5" customHeight="1">
      <c r="A115" s="44"/>
      <c r="B115" s="25"/>
      <c r="C115" s="24">
        <v>291</v>
      </c>
      <c r="D115" s="23">
        <v>8</v>
      </c>
      <c r="E115" s="22" t="str">
        <f>IF(LEN($A115) &gt; 0,VLOOKUP($A115, [1]Dział!$A$1:$B$200,2,FALSE),IF(LEN($B115) &gt; 0,VLOOKUP($B115, [1]Rozdz!$A$1:$B$690,2,FALSE),IF(LEN($C115) &gt; 0,VLOOKUP($C115, [1]Paragraf.wydatek!$A$1:$B$290,2,FALSE),"")))</f>
        <v>Zwrot dotacji oraz płatności, w tym wykorzystanych niezgodnie z przeznaczeniem lub wykorzystanych z naruszeniem procedur, pobranych nienależnie lub w nadmiernej wysokości</v>
      </c>
      <c r="F115" s="21">
        <v>0</v>
      </c>
      <c r="G115" s="21">
        <v>0</v>
      </c>
      <c r="H115" s="21">
        <v>15000</v>
      </c>
      <c r="I115" s="21">
        <f>F115-G115+H115</f>
        <v>15000</v>
      </c>
      <c r="J115" s="30"/>
    </row>
    <row r="116" spans="1:10" s="1" customFormat="1" ht="62.25" customHeight="1">
      <c r="A116" s="44"/>
      <c r="B116" s="25"/>
      <c r="C116" s="24">
        <v>291</v>
      </c>
      <c r="D116" s="23">
        <v>9</v>
      </c>
      <c r="E116" s="22" t="str">
        <f>IF(LEN($A116) &gt; 0,VLOOKUP($A116, [1]Dział!$A$1:$B$200,2,FALSE),IF(LEN($B116) &gt; 0,VLOOKUP($B116, [1]Rozdz!$A$1:$B$690,2,FALSE),IF(LEN($C116) &gt; 0,VLOOKUP($C116, [1]Paragraf.wydatek!$A$1:$B$290,2,FALSE),"")))</f>
        <v>Zwrot dotacji oraz płatności, w tym wykorzystanych niezgodnie z przeznaczeniem lub wykorzystanych z naruszeniem procedur, pobranych nienależnie lub w nadmiernej wysokości</v>
      </c>
      <c r="F116" s="21">
        <f>'[2]UKŁAD WYKONAWCZY'!$F$234</f>
        <v>30000</v>
      </c>
      <c r="G116" s="21">
        <v>0</v>
      </c>
      <c r="H116" s="21">
        <v>40000</v>
      </c>
      <c r="I116" s="21">
        <f>F116-G116+H116</f>
        <v>70000</v>
      </c>
      <c r="J116" s="30"/>
    </row>
    <row r="117" spans="1:10" s="1" customFormat="1">
      <c r="A117" s="43">
        <v>600</v>
      </c>
      <c r="B117" s="42"/>
      <c r="C117" s="41"/>
      <c r="D117" s="40"/>
      <c r="E117" s="39" t="str">
        <f>IF(LEN($A117) &gt; 0,VLOOKUP($A117, [1]Dział!$A$1:$B$200,2,FALSE),IF(LEN($B117) &gt; 0,VLOOKUP($B117, [1]Rozdz!$A$1:$B$690,2,FALSE),IF(LEN($C117) &gt; 0,VLOOKUP($C117, [1]Paragraf.wydatek!$A$1:$B$290,2,FALSE),"")))</f>
        <v>Transport i łączność</v>
      </c>
      <c r="F117" s="38">
        <f>'[2]UKŁAD WYKONAWCZY'!$F$237</f>
        <v>852508758</v>
      </c>
      <c r="G117" s="38">
        <f>G118</f>
        <v>570420</v>
      </c>
      <c r="H117" s="38">
        <f>H118</f>
        <v>570420</v>
      </c>
      <c r="I117" s="38">
        <f>F117-G117+H117</f>
        <v>852508758</v>
      </c>
      <c r="J117" s="14">
        <f>IF(B117="",'[3]Zalacznik Nr 1'!J192,B117)</f>
        <v>75018</v>
      </c>
    </row>
    <row r="118" spans="1:10" s="27" customFormat="1">
      <c r="A118" s="37"/>
      <c r="B118" s="36">
        <v>60013</v>
      </c>
      <c r="C118" s="35"/>
      <c r="D118" s="34"/>
      <c r="E118" s="33" t="str">
        <f>IF(LEN($A118) &gt; 0,VLOOKUP($A118, [1]Dział!$A$1:$B$200,2,FALSE),IF(LEN($B118) &gt; 0,VLOOKUP($B118, [1]Rozdz!$A$1:$B$690,2,FALSE),IF(LEN($C118) &gt; 0,VLOOKUP($C118, [1]Paragraf.wydatek!$A$1:$B$290,2,FALSE),"")))</f>
        <v>Drogi publiczne wojewódzkie</v>
      </c>
      <c r="F118" s="32">
        <f>'[2]UKŁAD WYKONAWCZY'!$F$252</f>
        <v>636401813</v>
      </c>
      <c r="G118" s="32">
        <f>SUM(G119:G136)</f>
        <v>570420</v>
      </c>
      <c r="H118" s="32">
        <f>SUM(H119:H136)</f>
        <v>570420</v>
      </c>
      <c r="I118" s="32">
        <f>F118-G118+H118</f>
        <v>636401813</v>
      </c>
      <c r="J118" s="31">
        <f>IF(B118="",J117,B118)</f>
        <v>60013</v>
      </c>
    </row>
    <row r="119" spans="1:10" s="94" customFormat="1">
      <c r="A119" s="93"/>
      <c r="B119" s="92"/>
      <c r="C119" s="79">
        <v>302</v>
      </c>
      <c r="D119" s="78">
        <v>0</v>
      </c>
      <c r="E119" s="91" t="str">
        <f>IF(LEN($A119) &gt; 0,VLOOKUP($A119, [1]Dział!$A$1:$B$200,2,FALSE),IF(LEN($B119) &gt; 0,VLOOKUP($B119, [1]Rozdz!$A$1:$B$690,2,FALSE),IF(LEN($C119) &gt; 0,VLOOKUP($C119, [1]Paragraf.wydatek!$A$1:$B$290,2,FALSE),"")))</f>
        <v>Wydatki osobowe niezaliczone do wynagrodzeń</v>
      </c>
      <c r="F119" s="77">
        <f>'[2]UKŁAD WYKONAWCZY'!$F$265</f>
        <v>109222</v>
      </c>
      <c r="G119" s="77">
        <v>1699</v>
      </c>
      <c r="H119" s="77">
        <v>0</v>
      </c>
      <c r="I119" s="77">
        <f>F119-G119+H119</f>
        <v>107523</v>
      </c>
      <c r="J119" s="90">
        <f>IF(B119="",J118,B119)</f>
        <v>60013</v>
      </c>
    </row>
    <row r="120" spans="1:10" s="89" customFormat="1">
      <c r="A120" s="93"/>
      <c r="B120" s="92"/>
      <c r="C120" s="79">
        <v>421</v>
      </c>
      <c r="D120" s="78">
        <v>0</v>
      </c>
      <c r="E120" s="91" t="str">
        <f>IF(LEN($A120) &gt; 0,VLOOKUP($A120, [1]Dział!$A$1:$B$200,2,FALSE),IF(LEN($B120) &gt; 0,VLOOKUP($B120, [1]Rozdz!$A$1:$B$690,2,FALSE),IF(LEN($C120) &gt; 0,VLOOKUP($C120, [1]Paragraf.wydatek!$A$1:$B$290,2,FALSE),"")))</f>
        <v>Zakup materiałów i wyposażenia</v>
      </c>
      <c r="F120" s="77">
        <f>'[2]UKŁAD WYKONAWCZY'!$F$272</f>
        <v>2241303</v>
      </c>
      <c r="G120" s="77">
        <v>139030</v>
      </c>
      <c r="H120" s="77">
        <v>0</v>
      </c>
      <c r="I120" s="77">
        <f>F120-G120+H120</f>
        <v>2102273</v>
      </c>
      <c r="J120" s="90">
        <f>IF(B120="",J119,B120)</f>
        <v>60013</v>
      </c>
    </row>
    <row r="121" spans="1:10" s="89" customFormat="1">
      <c r="A121" s="93"/>
      <c r="B121" s="92"/>
      <c r="C121" s="79">
        <v>426</v>
      </c>
      <c r="D121" s="78">
        <v>0</v>
      </c>
      <c r="E121" s="91" t="str">
        <f>IF(LEN($A121) &gt; 0,VLOOKUP($A121, [1]Dział!$A$1:$B$200,2,FALSE),IF(LEN($B121) &gt; 0,VLOOKUP($B121, [1]Rozdz!$A$1:$B$690,2,FALSE),IF(LEN($C121) &gt; 0,VLOOKUP($C121, [1]Paragraf.wydatek!$A$1:$B$290,2,FALSE),"")))</f>
        <v>Zakup energii</v>
      </c>
      <c r="F121" s="77">
        <f>'[2]UKŁAD WYKONAWCZY'!$F$273</f>
        <v>267450</v>
      </c>
      <c r="G121" s="77">
        <v>0</v>
      </c>
      <c r="H121" s="77">
        <v>9000</v>
      </c>
      <c r="I121" s="77">
        <f>F121-G121+H121</f>
        <v>276450</v>
      </c>
      <c r="J121" s="90">
        <f>IF(B121="",J120,B121)</f>
        <v>60013</v>
      </c>
    </row>
    <row r="122" spans="1:10" s="89" customFormat="1">
      <c r="A122" s="93"/>
      <c r="B122" s="92"/>
      <c r="C122" s="79">
        <v>427</v>
      </c>
      <c r="D122" s="78">
        <v>0</v>
      </c>
      <c r="E122" s="91" t="str">
        <f>IF(LEN($A122) &gt; 0,VLOOKUP($A122, [1]Dział!$A$1:$B$200,2,FALSE),IF(LEN($B122) &gt; 0,VLOOKUP($B122, [1]Rozdz!$A$1:$B$690,2,FALSE),IF(LEN($C122) &gt; 0,VLOOKUP($C122, [1]Paragraf.wydatek!$A$1:$B$290,2,FALSE),"")))</f>
        <v>Zakup usług remontowych</v>
      </c>
      <c r="F122" s="77">
        <f>'[2]UKŁAD WYKONAWCZY'!$F$274</f>
        <v>13370300</v>
      </c>
      <c r="G122" s="77">
        <v>358710</v>
      </c>
      <c r="H122" s="77">
        <v>0</v>
      </c>
      <c r="I122" s="77">
        <f>F122-G122+H122</f>
        <v>13011590</v>
      </c>
      <c r="J122" s="90">
        <f>IF(B122="",J121,B122)</f>
        <v>60013</v>
      </c>
    </row>
    <row r="123" spans="1:10" s="89" customFormat="1">
      <c r="A123" s="93"/>
      <c r="B123" s="92"/>
      <c r="C123" s="79">
        <v>428</v>
      </c>
      <c r="D123" s="78">
        <v>0</v>
      </c>
      <c r="E123" s="91" t="str">
        <f>IF(LEN($A123) &gt; 0,VLOOKUP($A123, [1]Dział!$A$1:$B$200,2,FALSE),IF(LEN($B123) &gt; 0,VLOOKUP($B123, [1]Rozdz!$A$1:$B$690,2,FALSE),IF(LEN($C123) &gt; 0,VLOOKUP($C123, [1]Paragraf.wydatek!$A$1:$B$290,2,FALSE),"")))</f>
        <v>Zakup usług zdrowotnych</v>
      </c>
      <c r="F123" s="77">
        <f>'[2]UKŁAD WYKONAWCZY'!$F$275</f>
        <v>15815</v>
      </c>
      <c r="G123" s="77">
        <v>200</v>
      </c>
      <c r="H123" s="77">
        <v>0</v>
      </c>
      <c r="I123" s="77">
        <f>F123-G123+H123</f>
        <v>15615</v>
      </c>
      <c r="J123" s="90">
        <f>IF(B123="",J122,B123)</f>
        <v>60013</v>
      </c>
    </row>
    <row r="124" spans="1:10" s="89" customFormat="1">
      <c r="A124" s="93"/>
      <c r="B124" s="92"/>
      <c r="C124" s="79">
        <v>430</v>
      </c>
      <c r="D124" s="78">
        <v>0</v>
      </c>
      <c r="E124" s="91" t="str">
        <f>IF(LEN($A124) &gt; 0,VLOOKUP($A124, [1]Dział!$A$1:$B$200,2,FALSE),IF(LEN($B124) &gt; 0,VLOOKUP($B124, [1]Rozdz!$A$1:$B$690,2,FALSE),IF(LEN($C124) &gt; 0,VLOOKUP($C124, [1]Paragraf.wydatek!$A$1:$B$290,2,FALSE),"")))</f>
        <v>Zakup usług pozostałych</v>
      </c>
      <c r="F124" s="77">
        <f>'[2]UKŁAD WYKONAWCZY'!$F$276</f>
        <v>15330415</v>
      </c>
      <c r="G124" s="77">
        <v>0</v>
      </c>
      <c r="H124" s="77">
        <v>537710</v>
      </c>
      <c r="I124" s="77">
        <f>F124-G124+H124</f>
        <v>15868125</v>
      </c>
      <c r="J124" s="90">
        <f>IF(B124="",J123,B124)</f>
        <v>60013</v>
      </c>
    </row>
    <row r="125" spans="1:10" s="89" customFormat="1">
      <c r="A125" s="93"/>
      <c r="B125" s="92"/>
      <c r="C125" s="79">
        <v>435</v>
      </c>
      <c r="D125" s="78">
        <v>0</v>
      </c>
      <c r="E125" s="91" t="str">
        <f>IF(LEN($A125) &gt; 0,VLOOKUP($A125, [1]Dział!$A$1:$B$200,2,FALSE),IF(LEN($B125) &gt; 0,VLOOKUP($B125, [1]Rozdz!$A$1:$B$690,2,FALSE),IF(LEN($C125) &gt; 0,VLOOKUP($C125, [1]Paragraf.wydatek!$A$1:$B$290,2,FALSE),"")))</f>
        <v>Zakup usług dostępu do sieci Internet</v>
      </c>
      <c r="F125" s="77">
        <f>'[2]UKŁAD WYKONAWCZY'!$F$279</f>
        <v>30000</v>
      </c>
      <c r="G125" s="77">
        <v>2300</v>
      </c>
      <c r="H125" s="77">
        <v>0</v>
      </c>
      <c r="I125" s="77">
        <f>F125-G125+H125</f>
        <v>27700</v>
      </c>
      <c r="J125" s="90">
        <f>IF(B125="",J124,B125)</f>
        <v>60013</v>
      </c>
    </row>
    <row r="126" spans="1:10" s="89" customFormat="1" ht="25.5">
      <c r="A126" s="93"/>
      <c r="B126" s="92"/>
      <c r="C126" s="79">
        <v>436</v>
      </c>
      <c r="D126" s="78">
        <v>0</v>
      </c>
      <c r="E126" s="91" t="str">
        <f>IF(LEN($A126) &gt; 0,VLOOKUP($A126, [1]Dział!$A$1:$B$200,2,FALSE),IF(LEN($B126) &gt; 0,VLOOKUP($B126, [1]Rozdz!$A$1:$B$690,2,FALSE),IF(LEN($C126) &gt; 0,VLOOKUP($C126, [1]Paragraf.wydatek!$A$1:$B$290,2,FALSE),"")))</f>
        <v>Opłaty z tytułu zakupu usług telekomunikacyjnych świadczonych w ruchomej publicznej sieci telefonicznej</v>
      </c>
      <c r="F126" s="77">
        <f>'[2]UKŁAD WYKONAWCZY'!$F$280</f>
        <v>70300</v>
      </c>
      <c r="G126" s="77">
        <v>0</v>
      </c>
      <c r="H126" s="77">
        <v>300</v>
      </c>
      <c r="I126" s="77">
        <f>F126-G126+H126</f>
        <v>70600</v>
      </c>
      <c r="J126" s="90">
        <f>IF(B126="",J125,B126)</f>
        <v>60013</v>
      </c>
    </row>
    <row r="127" spans="1:10" s="89" customFormat="1" ht="25.5">
      <c r="A127" s="93"/>
      <c r="B127" s="92"/>
      <c r="C127" s="79">
        <v>437</v>
      </c>
      <c r="D127" s="78">
        <v>0</v>
      </c>
      <c r="E127" s="91" t="str">
        <f>IF(LEN($A127) &gt; 0,VLOOKUP($A127, [1]Dział!$A$1:$B$200,2,FALSE),IF(LEN($B127) &gt; 0,VLOOKUP($B127, [1]Rozdz!$A$1:$B$690,2,FALSE),IF(LEN($C127) &gt; 0,VLOOKUP($C127, [1]Paragraf.wydatek!$A$1:$B$290,2,FALSE),"")))</f>
        <v>Opłaty z tytułu zakupu usług telekomunikacyjnych świadczonych w stacjonarnej publicznej sieci telefonicznej</v>
      </c>
      <c r="F127" s="77">
        <f>'[2]UKŁAD WYKONAWCZY'!$F$281</f>
        <v>50700</v>
      </c>
      <c r="G127" s="77">
        <v>0</v>
      </c>
      <c r="H127" s="77">
        <v>110</v>
      </c>
      <c r="I127" s="77">
        <f>F127-G127+H127</f>
        <v>50810</v>
      </c>
      <c r="J127" s="90">
        <f>IF(B127="",J126,B127)</f>
        <v>60013</v>
      </c>
    </row>
    <row r="128" spans="1:10" s="94" customFormat="1">
      <c r="A128" s="93"/>
      <c r="B128" s="92"/>
      <c r="C128" s="79">
        <v>439</v>
      </c>
      <c r="D128" s="78">
        <v>0</v>
      </c>
      <c r="E128" s="91" t="str">
        <f>IF(LEN($A128) &gt; 0,VLOOKUP($A128, [1]Dział!$A$1:$B$200,2,FALSE),IF(LEN($B128) &gt; 0,VLOOKUP($B128, [1]Rozdz!$A$1:$B$690,2,FALSE),IF(LEN($C128) &gt; 0,VLOOKUP($C128, [1]Paragraf.wydatek!$A$1:$B$290,2,FALSE),"")))</f>
        <v>Zakup usług obejmujących wykonanie ekspertyz, analiz i opinii</v>
      </c>
      <c r="F128" s="77">
        <f>'[2]UKŁAD WYKONAWCZY'!$F$282</f>
        <v>65500</v>
      </c>
      <c r="G128" s="77">
        <v>24261</v>
      </c>
      <c r="H128" s="77">
        <v>0</v>
      </c>
      <c r="I128" s="77">
        <f>F128-G128+H128</f>
        <v>41239</v>
      </c>
      <c r="J128" s="90" t="str">
        <f>IF(B128="",'[3]Zalacznik Nr 1'!J208,B128)</f>
        <v>Rozdz.1</v>
      </c>
    </row>
    <row r="129" spans="1:10" s="89" customFormat="1" ht="25.5">
      <c r="A129" s="93"/>
      <c r="B129" s="92"/>
      <c r="C129" s="79">
        <v>440</v>
      </c>
      <c r="D129" s="78">
        <v>0</v>
      </c>
      <c r="E129" s="91" t="str">
        <f>IF(LEN($A129) &gt; 0,VLOOKUP($A129, [1]Dział!$A$1:$B$200,2,FALSE),IF(LEN($B129) &gt; 0,VLOOKUP($B129, [1]Rozdz!$A$1:$B$690,2,FALSE),IF(LEN($C129) &gt; 0,VLOOKUP($C129, [1]Paragraf.wydatek!$A$1:$B$290,2,FALSE),"")))</f>
        <v>Opłaty za administrowanie i czynsze za budynki, lokale i pomieszczenia garażowe</v>
      </c>
      <c r="F129" s="77">
        <f>'[2]UKŁAD WYKONAWCZY'!$F$283</f>
        <v>152920</v>
      </c>
      <c r="G129" s="77">
        <v>135</v>
      </c>
      <c r="H129" s="77">
        <v>0</v>
      </c>
      <c r="I129" s="77">
        <f>F129-G129+H129</f>
        <v>152785</v>
      </c>
      <c r="J129" s="90" t="str">
        <f>IF(B129="",J128,B129)</f>
        <v>Rozdz.1</v>
      </c>
    </row>
    <row r="130" spans="1:10" s="89" customFormat="1">
      <c r="A130" s="93"/>
      <c r="B130" s="92"/>
      <c r="C130" s="79">
        <v>441</v>
      </c>
      <c r="D130" s="78">
        <v>0</v>
      </c>
      <c r="E130" s="91" t="str">
        <f>IF(LEN($A130) &gt; 0,VLOOKUP($A130, [1]Dział!$A$1:$B$200,2,FALSE),IF(LEN($B130) &gt; 0,VLOOKUP($B130, [1]Rozdz!$A$1:$B$690,2,FALSE),IF(LEN($C130) &gt; 0,VLOOKUP($C130, [1]Paragraf.wydatek!$A$1:$B$290,2,FALSE),"")))</f>
        <v>Podróże służbowe krajowe</v>
      </c>
      <c r="F130" s="77">
        <f>'[2]UKŁAD WYKONAWCZY'!$F$284</f>
        <v>6600</v>
      </c>
      <c r="G130" s="77">
        <v>0</v>
      </c>
      <c r="H130" s="77">
        <v>3300</v>
      </c>
      <c r="I130" s="77">
        <f>F130-G130+H130</f>
        <v>9900</v>
      </c>
      <c r="J130" s="90">
        <f>IF(B130="",J127,B130)</f>
        <v>60013</v>
      </c>
    </row>
    <row r="131" spans="1:10" s="94" customFormat="1">
      <c r="A131" s="93"/>
      <c r="B131" s="92"/>
      <c r="C131" s="79">
        <v>443</v>
      </c>
      <c r="D131" s="78">
        <v>0</v>
      </c>
      <c r="E131" s="91" t="str">
        <f>IF(LEN($A131) &gt; 0,VLOOKUP($A131, [1]Dział!$A$1:$B$200,2,FALSE),IF(LEN($B131) &gt; 0,VLOOKUP($B131, [1]Rozdz!$A$1:$B$690,2,FALSE),IF(LEN($C131) &gt; 0,VLOOKUP($C131, [1]Paragraf.wydatek!$A$1:$B$290,2,FALSE),"")))</f>
        <v>Różne opłaty i składki</v>
      </c>
      <c r="F131" s="77">
        <f>'[2]UKŁAD WYKONAWCZY'!$F$286</f>
        <v>582355</v>
      </c>
      <c r="G131" s="77">
        <v>19800</v>
      </c>
      <c r="H131" s="77">
        <v>0</v>
      </c>
      <c r="I131" s="77">
        <f>F131-G131+H131</f>
        <v>562555</v>
      </c>
      <c r="J131" s="90">
        <f>IF(B131="",J119,B131)</f>
        <v>60013</v>
      </c>
    </row>
    <row r="132" spans="1:10" s="89" customFormat="1">
      <c r="A132" s="93"/>
      <c r="B132" s="92"/>
      <c r="C132" s="79">
        <v>448</v>
      </c>
      <c r="D132" s="78">
        <v>0</v>
      </c>
      <c r="E132" s="91" t="str">
        <f>IF(LEN($A132) &gt; 0,VLOOKUP($A132, [1]Dział!$A$1:$B$200,2,FALSE),IF(LEN($B132) &gt; 0,VLOOKUP($B132, [1]Rozdz!$A$1:$B$690,2,FALSE),IF(LEN($C132) &gt; 0,VLOOKUP($C132, [1]Paragraf.wydatek!$A$1:$B$290,2,FALSE),"")))</f>
        <v>Podatek od nieruchomości</v>
      </c>
      <c r="F132" s="77">
        <f>'[2]UKŁAD WYKONAWCZY'!$F$288</f>
        <v>60700</v>
      </c>
      <c r="G132" s="77">
        <v>1242</v>
      </c>
      <c r="H132" s="77">
        <v>0</v>
      </c>
      <c r="I132" s="77">
        <f>F132-G132+H132</f>
        <v>59458</v>
      </c>
      <c r="J132" s="90">
        <f>IF(B132="",J131,B132)</f>
        <v>60013</v>
      </c>
    </row>
    <row r="133" spans="1:10" s="89" customFormat="1">
      <c r="A133" s="93"/>
      <c r="B133" s="92"/>
      <c r="C133" s="79">
        <v>452</v>
      </c>
      <c r="D133" s="78">
        <v>0</v>
      </c>
      <c r="E133" s="91" t="str">
        <f>IF(LEN($A133) &gt; 0,VLOOKUP($A133, [1]Dział!$A$1:$B$200,2,FALSE),IF(LEN($B133) &gt; 0,VLOOKUP($B133, [1]Rozdz!$A$1:$B$690,2,FALSE),IF(LEN($C133) &gt; 0,VLOOKUP($C133, [1]Paragraf.wydatek!$A$1:$B$290,2,FALSE),"")))</f>
        <v>Opłaty na rzecz budżetów jednostek samorządu terytorialnego</v>
      </c>
      <c r="F133" s="77">
        <f>'[2]UKŁAD WYKONAWCZY'!$F$291</f>
        <v>101453</v>
      </c>
      <c r="G133" s="77">
        <v>1093</v>
      </c>
      <c r="H133" s="77">
        <v>0</v>
      </c>
      <c r="I133" s="77">
        <f>F133-G133+H133</f>
        <v>100360</v>
      </c>
      <c r="J133" s="90">
        <f>IF(B133="",J122,B133)</f>
        <v>60013</v>
      </c>
    </row>
    <row r="134" spans="1:10" s="1" customFormat="1" ht="25.5">
      <c r="A134" s="44"/>
      <c r="B134" s="25"/>
      <c r="C134" s="24">
        <v>470</v>
      </c>
      <c r="D134" s="23">
        <v>0</v>
      </c>
      <c r="E134" s="22" t="str">
        <f>IF(LEN($A134) &gt; 0,VLOOKUP($A134, [1]Dział!$A$1:$B$200,2,FALSE),IF(LEN($B134) &gt; 0,VLOOKUP($B134, [1]Rozdz!$A$1:$B$690,2,FALSE),IF(LEN($C134) &gt; 0,VLOOKUP($C134, [1]Paragraf.wydatek!$A$1:$B$290,2,FALSE),"")))</f>
        <v>Szkolenia pracowników niebędących członkami korpusu służby cywilnej</v>
      </c>
      <c r="F134" s="21">
        <f>'[2]UKŁAD WYKONAWCZY'!$F$298</f>
        <v>62500</v>
      </c>
      <c r="G134" s="21">
        <v>1950</v>
      </c>
      <c r="H134" s="21">
        <v>0</v>
      </c>
      <c r="I134" s="21">
        <f>F134-G134+H134</f>
        <v>60550</v>
      </c>
      <c r="J134" s="30">
        <f>IF(B134="",J133,B134)</f>
        <v>60013</v>
      </c>
    </row>
    <row r="135" spans="1:10" s="6" customFormat="1">
      <c r="A135" s="58"/>
      <c r="B135" s="57"/>
      <c r="C135" s="56">
        <v>605</v>
      </c>
      <c r="D135" s="55">
        <v>0</v>
      </c>
      <c r="E135" s="54" t="str">
        <f>IF(LEN($A135) &gt; 0,VLOOKUP($A135, [1]Dział!$A$1:$B$200,2,FALSE),IF(LEN($B135) &gt; 0,VLOOKUP($B135, [1]Rozdz!$A$1:$B$690,2,FALSE),IF(LEN($C135) &gt; 0,VLOOKUP($C135, [1]Paragraf.wydatek!$A$1:$B$290,2,FALSE),"")))</f>
        <v>Wydatki inwestycyjne jednostek budżetowych</v>
      </c>
      <c r="F135" s="53">
        <f>'[2]UKŁAD WYKONAWCZY'!$F$299</f>
        <v>26258775</v>
      </c>
      <c r="G135" s="53">
        <v>0</v>
      </c>
      <c r="H135" s="53">
        <v>20000</v>
      </c>
      <c r="I135" s="21">
        <f>F135-G135+H135</f>
        <v>26278775</v>
      </c>
      <c r="J135" s="46"/>
    </row>
    <row r="136" spans="1:10" s="6" customFormat="1">
      <c r="A136" s="52"/>
      <c r="B136" s="51"/>
      <c r="C136" s="50">
        <v>605</v>
      </c>
      <c r="D136" s="49">
        <v>9</v>
      </c>
      <c r="E136" s="48" t="str">
        <f>IF(LEN($A136) &gt; 0,VLOOKUP($A136, [1]Dział!$A$1:$B$200,2,FALSE),IF(LEN($B136) &gt; 0,VLOOKUP($B136, [1]Rozdz!$A$1:$B$690,2,FALSE),IF(LEN($C136) &gt; 0,VLOOKUP($C136, [1]Paragraf.wydatek!$A$1:$B$290,2,FALSE),"")))</f>
        <v>Wydatki inwestycyjne jednostek budżetowych</v>
      </c>
      <c r="F136" s="47">
        <f>'[2]UKŁAD WYKONAWCZY'!$F$301</f>
        <v>64080130</v>
      </c>
      <c r="G136" s="47">
        <v>20000</v>
      </c>
      <c r="H136" s="47">
        <v>0</v>
      </c>
      <c r="I136" s="15">
        <f>F136-G136+H136</f>
        <v>64060130</v>
      </c>
      <c r="J136" s="46"/>
    </row>
    <row r="137" spans="1:10" s="6" customFormat="1" ht="15.75" customHeight="1">
      <c r="A137" s="70">
        <v>630</v>
      </c>
      <c r="B137" s="69"/>
      <c r="C137" s="68"/>
      <c r="D137" s="67"/>
      <c r="E137" s="66" t="str">
        <f>IF(LEN($A137) &gt; 0,VLOOKUP($A137, [1]Dział!$A$1:$B$200,2,FALSE),IF(LEN($B137) &gt; 0,VLOOKUP($B137, [1]Rozdz!$A$1:$B$690,2,FALSE),IF(LEN($C137) &gt; 0,VLOOKUP($C137, [1]Paragraf.wydatek!$A$1:$B$290,2,FALSE),"")))</f>
        <v>Turystyka</v>
      </c>
      <c r="F137" s="65">
        <f>'[2]UKŁAD WYKONAWCZY'!$F$419</f>
        <v>29058260</v>
      </c>
      <c r="G137" s="65">
        <f>G138</f>
        <v>0</v>
      </c>
      <c r="H137" s="65">
        <f>H138</f>
        <v>592</v>
      </c>
      <c r="I137" s="65">
        <f>F137-G137+H137</f>
        <v>29058852</v>
      </c>
      <c r="J137" s="46" t="e">
        <f>IF(B137="",#REF!,B137)</f>
        <v>#REF!</v>
      </c>
    </row>
    <row r="138" spans="1:10" s="80" customFormat="1" ht="17.25" customHeight="1">
      <c r="A138" s="87"/>
      <c r="B138" s="86">
        <v>63095</v>
      </c>
      <c r="C138" s="85"/>
      <c r="D138" s="84"/>
      <c r="E138" s="83" t="str">
        <f>IF(LEN($A138) &gt; 0,VLOOKUP($A138, [1]Dział!$A$1:$B$200,2,FALSE),IF(LEN($B138) &gt; 0,VLOOKUP($B138, [1]Rozdz!$A$1:$B$690,2,FALSE),IF(LEN($C138) &gt; 0,VLOOKUP($C138, [1]Paragraf.wydatek!$A$1:$B$290,2,FALSE),"")))</f>
        <v>Pozostała działalność</v>
      </c>
      <c r="F138" s="82">
        <f>'[2]UKŁAD WYKONAWCZY'!$F$470</f>
        <v>4785000</v>
      </c>
      <c r="G138" s="82">
        <f>G139</f>
        <v>0</v>
      </c>
      <c r="H138" s="82">
        <f>H139</f>
        <v>592</v>
      </c>
      <c r="I138" s="82">
        <f>F138-G138+H138</f>
        <v>4785592</v>
      </c>
      <c r="J138" s="81">
        <f>IF(B138="",J137,B138)</f>
        <v>63095</v>
      </c>
    </row>
    <row r="139" spans="1:10" s="1" customFormat="1" ht="51">
      <c r="A139" s="20"/>
      <c r="B139" s="19"/>
      <c r="C139" s="18">
        <v>666</v>
      </c>
      <c r="D139" s="17">
        <v>8</v>
      </c>
      <c r="E139" s="16" t="str">
        <f>IF(LEN($A139) &gt; 0,VLOOKUP($A139, [1]Dział!$A$1:$B$200,2,FALSE),IF(LEN($B139) &gt; 0,VLOOKUP($B139, [1]Rozdz!$A$1:$B$690,2,FALSE),IF(LEN($C139) &gt; 0,VLOOKUP($C139, [1]Paragraf.wydatek!$A$1:$B$290,2,FALSE),"")))</f>
        <v>Zwroty dotacji oraz płatności, w tym wykorzystanych niezgodnie z przeznaczeniem lub wykorzystanych z naruszeniem procedur, pobranych nienależnie lub w nadmiernej wysokości, dotyczące wydatków majątkowych</v>
      </c>
      <c r="F139" s="15">
        <v>0</v>
      </c>
      <c r="G139" s="15">
        <v>0</v>
      </c>
      <c r="H139" s="15">
        <v>592</v>
      </c>
      <c r="I139" s="15">
        <f>F139-G139+H139</f>
        <v>592</v>
      </c>
      <c r="J139" s="30">
        <f>IF(B139="",J138,B139)</f>
        <v>63095</v>
      </c>
    </row>
    <row r="140" spans="1:10" s="63" customFormat="1">
      <c r="A140" s="70">
        <v>700</v>
      </c>
      <c r="B140" s="69"/>
      <c r="C140" s="68"/>
      <c r="D140" s="67"/>
      <c r="E140" s="66" t="str">
        <f>IF(LEN($A140) &gt; 0,VLOOKUP($A140, [1]Dział!$A$1:$B$200,2,FALSE),IF(LEN($B140) &gt; 0,VLOOKUP($B140, [1]Rozdz!$A$1:$B$690,2,FALSE),IF(LEN($C140) &gt; 0,VLOOKUP($C140, [1]Paragraf.wydatek!$A$1:$B$290,2,FALSE),"")))</f>
        <v>Gospodarka mieszkaniowa</v>
      </c>
      <c r="F140" s="65">
        <f>'[2]UKŁAD WYKONAWCZY'!$F$477</f>
        <v>8231979</v>
      </c>
      <c r="G140" s="65">
        <f>G141</f>
        <v>0</v>
      </c>
      <c r="H140" s="65">
        <f>H141</f>
        <v>170000</v>
      </c>
      <c r="I140" s="65">
        <f>F140-G140+H140</f>
        <v>8401979</v>
      </c>
      <c r="J140" s="64" t="e">
        <f>IF(B140="",#REF!,B140)</f>
        <v>#REF!</v>
      </c>
    </row>
    <row r="141" spans="1:10" s="80" customFormat="1" ht="18.75" customHeight="1">
      <c r="A141" s="87"/>
      <c r="B141" s="86">
        <v>70095</v>
      </c>
      <c r="C141" s="85"/>
      <c r="D141" s="84"/>
      <c r="E141" s="83" t="str">
        <f>IF(LEN($A141) &gt; 0,VLOOKUP($A141, [1]Dział!$A$1:$B$200,2,FALSE),IF(LEN($B141) &gt; 0,VLOOKUP($B141, [1]Rozdz!$A$1:$B$690,2,FALSE),IF(LEN($C141) &gt; 0,VLOOKUP($C141, [1]Paragraf.wydatek!$A$1:$B$290,2,FALSE),"")))</f>
        <v>Pozostała działalność</v>
      </c>
      <c r="F141" s="82">
        <f>'[2]UKŁAD WYKONAWCZY'!$F$498</f>
        <v>4915000</v>
      </c>
      <c r="G141" s="82">
        <f>SUM(G142:G143)</f>
        <v>0</v>
      </c>
      <c r="H141" s="82">
        <f>SUM(H142:H143)</f>
        <v>170000</v>
      </c>
      <c r="I141" s="82">
        <f>F141-G141+H141</f>
        <v>5085000</v>
      </c>
      <c r="J141" s="81">
        <f>IF(B141="",J140,B141)</f>
        <v>70095</v>
      </c>
    </row>
    <row r="142" spans="1:10" s="1" customFormat="1" ht="61.5" customHeight="1">
      <c r="A142" s="44"/>
      <c r="B142" s="25"/>
      <c r="C142" s="24">
        <v>456</v>
      </c>
      <c r="D142" s="23">
        <v>9</v>
      </c>
      <c r="E142" s="22" t="str">
        <f>IF(LEN($A142) &gt; 0,VLOOKUP($A142, [1]Dział!$A$1:$B$200,2,FALSE),IF(LEN($B142) &gt; 0,VLOOKUP($B142, [1]Rozdz!$A$1:$B$690,2,FALSE),IF(LEN($C142) &gt; 0,VLOOKUP($C142, [1]Paragraf.wydatek!$A$1:$B$290,2,FALSE),"")))</f>
        <v>Odsetki od dotacji oraz płatności: wykorzystanych niezgodnie z przeznaczeniem lub wykorzystanych z naruszeniem procedur, pobranych nienależnie lub w nadmiernej wysokości</v>
      </c>
      <c r="F142" s="21">
        <f>'[2]UKŁAD WYKONAWCZY'!$F$501</f>
        <v>5000</v>
      </c>
      <c r="G142" s="21">
        <v>0</v>
      </c>
      <c r="H142" s="21">
        <v>60000</v>
      </c>
      <c r="I142" s="21">
        <f>F142-G142+H142</f>
        <v>65000</v>
      </c>
      <c r="J142" s="30"/>
    </row>
    <row r="143" spans="1:10" s="1" customFormat="1" ht="51">
      <c r="A143" s="44"/>
      <c r="B143" s="25"/>
      <c r="C143" s="24">
        <v>666</v>
      </c>
      <c r="D143" s="23">
        <v>9</v>
      </c>
      <c r="E143" s="22" t="str">
        <f>IF(LEN($A143) &gt; 0,VLOOKUP($A143, [1]Dział!$A$1:$B$200,2,FALSE),IF(LEN($B143) &gt; 0,VLOOKUP($B143, [1]Rozdz!$A$1:$B$690,2,FALSE),IF(LEN($C143) &gt; 0,VLOOKUP($C143, [1]Paragraf.wydatek!$A$1:$B$290,2,FALSE),"")))</f>
        <v>Zwroty dotacji oraz płatności, w tym wykorzystanych niezgodnie z przeznaczeniem lub wykorzystanych z naruszeniem procedur, pobranych nienależnie lub w nadmiernej wysokości, dotyczące wydatków majątkowych</v>
      </c>
      <c r="F143" s="21">
        <f>'[2]UKŁAD WYKONAWCZY'!$F$503</f>
        <v>10000</v>
      </c>
      <c r="G143" s="21">
        <v>0</v>
      </c>
      <c r="H143" s="21">
        <v>110000</v>
      </c>
      <c r="I143" s="21">
        <f>F143-G143+H143</f>
        <v>120000</v>
      </c>
      <c r="J143" s="30"/>
    </row>
    <row r="144" spans="1:10" s="6" customFormat="1" ht="15.75" customHeight="1">
      <c r="A144" s="70">
        <v>710</v>
      </c>
      <c r="B144" s="69"/>
      <c r="C144" s="68"/>
      <c r="D144" s="67"/>
      <c r="E144" s="66" t="str">
        <f>IF(LEN($A144) &gt; 0,VLOOKUP($A144, [1]Dział!$A$1:$B$200,2,FALSE),IF(LEN($B144) &gt; 0,VLOOKUP($B144, [1]Rozdz!$A$1:$B$690,2,FALSE),IF(LEN($C144) &gt; 0,VLOOKUP($C144, [1]Paragraf.wydatek!$A$1:$B$290,2,FALSE),"")))</f>
        <v>Działalność usługowa</v>
      </c>
      <c r="F144" s="65">
        <f>'[2]UKŁAD WYKONAWCZY'!$F$504</f>
        <v>2932900</v>
      </c>
      <c r="G144" s="65">
        <f>G145</f>
        <v>14770</v>
      </c>
      <c r="H144" s="65">
        <f>H145</f>
        <v>14770</v>
      </c>
      <c r="I144" s="65">
        <f>F144-G144+H144</f>
        <v>2932900</v>
      </c>
      <c r="J144" s="46" t="e">
        <f>IF(B144="",#REF!,B144)</f>
        <v>#REF!</v>
      </c>
    </row>
    <row r="145" spans="1:10" s="80" customFormat="1" ht="17.25" customHeight="1">
      <c r="A145" s="87"/>
      <c r="B145" s="86">
        <v>71014</v>
      </c>
      <c r="C145" s="85"/>
      <c r="D145" s="84"/>
      <c r="E145" s="83" t="str">
        <f>IF(LEN($A145) &gt; 0,VLOOKUP($A145, [1]Dział!$A$1:$B$200,2,FALSE),IF(LEN($B145) &gt; 0,VLOOKUP($B145, [1]Rozdz!$A$1:$B$690,2,FALSE),IF(LEN($C145) &gt; 0,VLOOKUP($C145, [1]Paragraf.wydatek!$A$1:$B$290,2,FALSE),"")))</f>
        <v>Opracowania geodezyjne i kartograficzne</v>
      </c>
      <c r="F145" s="82">
        <f>'[2]UKŁAD WYKONAWCZY'!$F$539</f>
        <v>65000</v>
      </c>
      <c r="G145" s="82">
        <f>SUM(G146:G149)</f>
        <v>14770</v>
      </c>
      <c r="H145" s="82">
        <f>SUM(H146:H149)</f>
        <v>14770</v>
      </c>
      <c r="I145" s="82">
        <f>F145-G145+H145</f>
        <v>65000</v>
      </c>
      <c r="J145" s="81">
        <f>IF(B145="",J144,B145)</f>
        <v>71014</v>
      </c>
    </row>
    <row r="146" spans="1:10" s="1" customFormat="1">
      <c r="A146" s="26"/>
      <c r="B146" s="25"/>
      <c r="C146" s="24">
        <v>421</v>
      </c>
      <c r="D146" s="23">
        <v>0</v>
      </c>
      <c r="E146" s="22" t="str">
        <f>IF(LEN($A146) &gt; 0,VLOOKUP($A146, [1]Dział!$A$1:$B$200,2,FALSE),IF(LEN($B146) &gt; 0,VLOOKUP($B146, [1]Rozdz!$A$1:$B$690,2,FALSE),IF(LEN($C146) &gt; 0,VLOOKUP($C146, [1]Paragraf.wydatek!$A$1:$B$290,2,FALSE),"")))</f>
        <v>Zakup materiałów i wyposażenia</v>
      </c>
      <c r="F146" s="21">
        <f>'[2]UKŁAD WYKONAWCZY'!$F$541</f>
        <v>20000</v>
      </c>
      <c r="G146" s="21">
        <v>5000</v>
      </c>
      <c r="H146" s="21">
        <v>0</v>
      </c>
      <c r="I146" s="21">
        <f>F146-G146+H146</f>
        <v>15000</v>
      </c>
      <c r="J146" s="30" t="e">
        <f>IF(B146="",J144,B146)</f>
        <v>#REF!</v>
      </c>
    </row>
    <row r="147" spans="1:10" s="1" customFormat="1">
      <c r="A147" s="26"/>
      <c r="B147" s="25"/>
      <c r="C147" s="24">
        <v>427</v>
      </c>
      <c r="D147" s="23">
        <v>0</v>
      </c>
      <c r="E147" s="22" t="str">
        <f>IF(LEN($A147) &gt; 0,VLOOKUP($A147, [1]Dział!$A$1:$B$200,2,FALSE),IF(LEN($B147) &gt; 0,VLOOKUP($B147, [1]Rozdz!$A$1:$B$690,2,FALSE),IF(LEN($C147) &gt; 0,VLOOKUP($C147, [1]Paragraf.wydatek!$A$1:$B$290,2,FALSE),"")))</f>
        <v>Zakup usług remontowych</v>
      </c>
      <c r="F147" s="21">
        <f>'[2]UKŁAD WYKONAWCZY'!$F$542</f>
        <v>5000</v>
      </c>
      <c r="G147" s="21">
        <v>5000</v>
      </c>
      <c r="H147" s="21">
        <v>0</v>
      </c>
      <c r="I147" s="21">
        <f>F147-G147+H147</f>
        <v>0</v>
      </c>
      <c r="J147" s="30"/>
    </row>
    <row r="148" spans="1:10" s="1" customFormat="1">
      <c r="A148" s="26"/>
      <c r="B148" s="25"/>
      <c r="C148" s="24">
        <v>430</v>
      </c>
      <c r="D148" s="23">
        <v>0</v>
      </c>
      <c r="E148" s="22" t="str">
        <f>IF(LEN($A148) &gt; 0,VLOOKUP($A148, [1]Dział!$A$1:$B$200,2,FALSE),IF(LEN($B148) &gt; 0,VLOOKUP($B148, [1]Rozdz!$A$1:$B$690,2,FALSE),IF(LEN($C148) &gt; 0,VLOOKUP($C148, [1]Paragraf.wydatek!$A$1:$B$290,2,FALSE),"")))</f>
        <v>Zakup usług pozostałych</v>
      </c>
      <c r="F148" s="21">
        <f>'[2]UKŁAD WYKONAWCZY'!$F$543</f>
        <v>30000</v>
      </c>
      <c r="G148" s="21">
        <v>0</v>
      </c>
      <c r="H148" s="21">
        <v>14770</v>
      </c>
      <c r="I148" s="21">
        <f>F148-G148+H148</f>
        <v>44770</v>
      </c>
      <c r="J148" s="30"/>
    </row>
    <row r="149" spans="1:10" s="1" customFormat="1" ht="25.5">
      <c r="A149" s="20"/>
      <c r="B149" s="19"/>
      <c r="C149" s="18">
        <v>470</v>
      </c>
      <c r="D149" s="17">
        <v>0</v>
      </c>
      <c r="E149" s="16" t="str">
        <f>IF(LEN($A149) &gt; 0,VLOOKUP($A149, [1]Dział!$A$1:$B$200,2,FALSE),IF(LEN($B149) &gt; 0,VLOOKUP($B149, [1]Rozdz!$A$1:$B$690,2,FALSE),IF(LEN($C149) &gt; 0,VLOOKUP($C149, [1]Paragraf.wydatek!$A$1:$B$290,2,FALSE),"")))</f>
        <v>Szkolenia pracowników niebędących członkami korpusu służby cywilnej</v>
      </c>
      <c r="F149" s="15">
        <f>'[2]UKŁAD WYKONAWCZY'!$F$544</f>
        <v>10000</v>
      </c>
      <c r="G149" s="15">
        <v>4770</v>
      </c>
      <c r="H149" s="15">
        <v>0</v>
      </c>
      <c r="I149" s="15">
        <f>F149-G149+H149</f>
        <v>5230</v>
      </c>
      <c r="J149" s="30">
        <f>IF(B149="",J145,B149)</f>
        <v>71014</v>
      </c>
    </row>
    <row r="150" spans="1:10" s="63" customFormat="1">
      <c r="A150" s="70">
        <v>750</v>
      </c>
      <c r="B150" s="69"/>
      <c r="C150" s="68"/>
      <c r="D150" s="67"/>
      <c r="E150" s="66" t="str">
        <f>IF(LEN($A150) &gt; 0,VLOOKUP($A150, [1]Dział!$A$1:$B$200,2,FALSE),IF(LEN($B150) &gt; 0,VLOOKUP($B150, [1]Rozdz!$A$1:$B$690,2,FALSE),IF(LEN($C150) &gt; 0,VLOOKUP($C150, [1]Paragraf.wydatek!$A$1:$B$290,2,FALSE),"")))</f>
        <v>Administracja publiczna</v>
      </c>
      <c r="F150" s="65">
        <f>'[2]UKŁAD WYKONAWCZY'!$F$548</f>
        <v>84446199</v>
      </c>
      <c r="G150" s="65">
        <f>G157+G151+G162</f>
        <v>21000</v>
      </c>
      <c r="H150" s="65">
        <f>H157+H151+H162</f>
        <v>27789</v>
      </c>
      <c r="I150" s="65">
        <f>F150-G150+H150</f>
        <v>84452988</v>
      </c>
      <c r="J150" s="64" t="e">
        <f>IF(B150="",#REF!,B150)</f>
        <v>#REF!</v>
      </c>
    </row>
    <row r="151" spans="1:10" s="80" customFormat="1" ht="18.75" customHeight="1">
      <c r="A151" s="87"/>
      <c r="B151" s="86">
        <v>75018</v>
      </c>
      <c r="C151" s="85"/>
      <c r="D151" s="84"/>
      <c r="E151" s="83" t="str">
        <f>IF(LEN($A151) &gt; 0,VLOOKUP($A151, [1]Dział!$A$1:$B$200,2,FALSE),IF(LEN($B151) &gt; 0,VLOOKUP($B151, [1]Rozdz!$A$1:$B$690,2,FALSE),IF(LEN($C151) &gt; 0,VLOOKUP($C151, [1]Paragraf.wydatek!$A$1:$B$290,2,FALSE),"")))</f>
        <v>Urzędy marszałkowskie</v>
      </c>
      <c r="F151" s="82">
        <f>'[2]UKŁAD WYKONAWCZY'!$F$590</f>
        <v>70334694</v>
      </c>
      <c r="G151" s="82">
        <f>SUM(G152:G156)</f>
        <v>6000</v>
      </c>
      <c r="H151" s="82">
        <f>SUM(H152:H156)</f>
        <v>8789</v>
      </c>
      <c r="I151" s="82">
        <f>F151-G151+H151</f>
        <v>70337483</v>
      </c>
      <c r="J151" s="81">
        <f>IF(B151="",J147,B151)</f>
        <v>75018</v>
      </c>
    </row>
    <row r="152" spans="1:10" s="6" customFormat="1" ht="38.25">
      <c r="A152" s="88"/>
      <c r="B152" s="57"/>
      <c r="C152" s="24">
        <v>291</v>
      </c>
      <c r="D152" s="23">
        <v>8</v>
      </c>
      <c r="E152" s="54" t="str">
        <f>IF(LEN($A152) &gt; 0,VLOOKUP($A152, [1]Dział!$A$1:$B$200,2,FALSE),IF(LEN($B152) &gt; 0,VLOOKUP($B152, [1]Rozdz!$A$1:$B$690,2,FALSE),IF(LEN($C152) &gt; 0,VLOOKUP($C152, [1]Paragraf.wydatek!$A$1:$B$290,2,FALSE),"")))</f>
        <v>Zwrot dotacji oraz płatności, w tym wykorzystanych niezgodnie z przeznaczeniem lub wykorzystanych z naruszeniem procedur, pobranych nienależnie lub w nadmiernej wysokości</v>
      </c>
      <c r="F152" s="21">
        <f>'[2]UKŁAD WYKONAWCZY'!$F$607</f>
        <v>20000</v>
      </c>
      <c r="G152" s="21">
        <v>0</v>
      </c>
      <c r="H152" s="21">
        <v>160</v>
      </c>
      <c r="I152" s="21">
        <f>F152-G152+H152</f>
        <v>20160</v>
      </c>
      <c r="J152" s="46" t="e">
        <f>IF(B152="",#REF!,B152)</f>
        <v>#REF!</v>
      </c>
    </row>
    <row r="153" spans="1:10" s="6" customFormat="1" ht="25.5">
      <c r="A153" s="88"/>
      <c r="B153" s="57"/>
      <c r="C153" s="24">
        <v>304</v>
      </c>
      <c r="D153" s="23">
        <v>0</v>
      </c>
      <c r="E153" s="54" t="str">
        <f>IF(LEN($A153) &gt; 0,VLOOKUP($A153, [1]Dział!$A$1:$B$200,2,FALSE),IF(LEN($B153) &gt; 0,VLOOKUP($B153, [1]Rozdz!$A$1:$B$690,2,FALSE),IF(LEN($C153) &gt; 0,VLOOKUP($C153, [1]Paragraf.wydatek!$A$1:$B$290,2,FALSE),"")))</f>
        <v>Nagrody o charakterze szczególnym niezaliczone do wynagrodzeń</v>
      </c>
      <c r="F153" s="21">
        <f>'[2]UKŁAD WYKONAWCZY'!$F$611</f>
        <v>22000</v>
      </c>
      <c r="G153" s="21">
        <v>0</v>
      </c>
      <c r="H153" s="21">
        <v>6000</v>
      </c>
      <c r="I153" s="21">
        <f>F153-G153+H153</f>
        <v>28000</v>
      </c>
      <c r="J153" s="46">
        <f>IF(B153="",J151,B153)</f>
        <v>75018</v>
      </c>
    </row>
    <row r="154" spans="1:10" s="6" customFormat="1">
      <c r="A154" s="88"/>
      <c r="B154" s="57"/>
      <c r="C154" s="56">
        <v>421</v>
      </c>
      <c r="D154" s="55">
        <v>0</v>
      </c>
      <c r="E154" s="54" t="str">
        <f>IF(LEN($A154) &gt; 0,VLOOKUP($A154, [1]Dział!$A$1:$B$200,2,FALSE),IF(LEN($B154) &gt; 0,VLOOKUP($B154, [1]Rozdz!$A$1:$B$690,2,FALSE),IF(LEN($C154) &gt; 0,VLOOKUP($C154, [1]Paragraf.wydatek!$A$1:$B$290,2,FALSE),"")))</f>
        <v>Zakup materiałów i wyposażenia</v>
      </c>
      <c r="F154" s="53">
        <f>'[2]UKŁAD WYKONAWCZY'!$F$629</f>
        <v>2110000</v>
      </c>
      <c r="G154" s="53">
        <v>6000</v>
      </c>
      <c r="H154" s="53">
        <v>0</v>
      </c>
      <c r="I154" s="53">
        <f>F154-G154+H154</f>
        <v>2104000</v>
      </c>
      <c r="J154" s="46" t="e">
        <f>IF(B154="",#REF!,B154)</f>
        <v>#REF!</v>
      </c>
    </row>
    <row r="155" spans="1:10" s="6" customFormat="1" ht="38.25">
      <c r="A155" s="88"/>
      <c r="B155" s="57"/>
      <c r="C155" s="24">
        <v>456</v>
      </c>
      <c r="D155" s="23">
        <v>9</v>
      </c>
      <c r="E155" s="54" t="str">
        <f>IF(LEN($A155) &gt; 0,VLOOKUP($A155, [1]Dział!$A$1:$B$200,2,FALSE),IF(LEN($B155) &gt; 0,VLOOKUP($B155, [1]Rozdz!$A$1:$B$690,2,FALSE),IF(LEN($C155) &gt; 0,VLOOKUP($C155, [1]Paragraf.wydatek!$A$1:$B$290,2,FALSE),"")))</f>
        <v>Odsetki od dotacji oraz płatności: wykorzystanych niezgodnie z przeznaczeniem lub wykorzystanych z naruszeniem procedur, pobranych nienależnie lub w nadmiernej wysokości</v>
      </c>
      <c r="F155" s="21">
        <f>'[2]UKŁAD WYKONAWCZY'!$F$665</f>
        <v>2000</v>
      </c>
      <c r="G155" s="21">
        <v>0</v>
      </c>
      <c r="H155" s="21">
        <v>443</v>
      </c>
      <c r="I155" s="21">
        <f>F155-G155+H155</f>
        <v>2443</v>
      </c>
      <c r="J155" s="46" t="e">
        <f>IF(B155="",#REF!,B155)</f>
        <v>#REF!</v>
      </c>
    </row>
    <row r="156" spans="1:10" s="6" customFormat="1" ht="51">
      <c r="A156" s="88"/>
      <c r="B156" s="57"/>
      <c r="C156" s="24">
        <v>666</v>
      </c>
      <c r="D156" s="23">
        <v>8</v>
      </c>
      <c r="E156" s="54" t="str">
        <f>IF(LEN($A156) &gt; 0,VLOOKUP($A156, [1]Dział!$A$1:$B$200,2,FALSE),IF(LEN($B156) &gt; 0,VLOOKUP($B156, [1]Rozdz!$A$1:$B$690,2,FALSE),IF(LEN($C156) &gt; 0,VLOOKUP($C156, [1]Paragraf.wydatek!$A$1:$B$290,2,FALSE),"")))</f>
        <v>Zwroty dotacji oraz płatności, w tym wykorzystanych niezgodnie z przeznaczeniem lub wykorzystanych z naruszeniem procedur, pobranych nienależnie lub w nadmiernej wysokości, dotyczące wydatków majątkowych</v>
      </c>
      <c r="F156" s="21">
        <v>0</v>
      </c>
      <c r="G156" s="21">
        <v>0</v>
      </c>
      <c r="H156" s="21">
        <v>2186</v>
      </c>
      <c r="I156" s="21">
        <f>F156-G156+H156</f>
        <v>2186</v>
      </c>
      <c r="J156" s="46" t="e">
        <f>IF(B156="",#REF!,B156)</f>
        <v>#REF!</v>
      </c>
    </row>
    <row r="157" spans="1:10" s="80" customFormat="1" ht="18.75" customHeight="1">
      <c r="A157" s="87"/>
      <c r="B157" s="86">
        <v>75075</v>
      </c>
      <c r="C157" s="85"/>
      <c r="D157" s="84"/>
      <c r="E157" s="83" t="str">
        <f>IF(LEN($A157) &gt; 0,VLOOKUP($A157, [1]Dział!$A$1:$B$200,2,FALSE),IF(LEN($B157) &gt; 0,VLOOKUP($B157, [1]Rozdz!$A$1:$B$690,2,FALSE),IF(LEN($C157) &gt; 0,VLOOKUP($C157, [1]Paragraf.wydatek!$A$1:$B$290,2,FALSE),"")))</f>
        <v>Promocja jednostek samorządu terytorialnego</v>
      </c>
      <c r="F157" s="82">
        <f>'[2]UKŁAD WYKONAWCZY'!$F$706</f>
        <v>5657657</v>
      </c>
      <c r="G157" s="82">
        <f>SUM(G158:G161)</f>
        <v>15000</v>
      </c>
      <c r="H157" s="82">
        <f>SUM(H158:H161)</f>
        <v>15000</v>
      </c>
      <c r="I157" s="82">
        <f>F157-G157+H157</f>
        <v>5657657</v>
      </c>
      <c r="J157" s="81">
        <f>IF(B157="",J150,B157)</f>
        <v>75075</v>
      </c>
    </row>
    <row r="158" spans="1:10" s="6" customFormat="1">
      <c r="A158" s="88"/>
      <c r="B158" s="57"/>
      <c r="C158" s="56">
        <v>430</v>
      </c>
      <c r="D158" s="55">
        <v>7</v>
      </c>
      <c r="E158" s="54" t="str">
        <f>IF(LEN($A158) &gt; 0,VLOOKUP($A158, [1]Dział!$A$1:$B$200,2,FALSE),IF(LEN($B158) &gt; 0,VLOOKUP($B158, [1]Rozdz!$A$1:$B$690,2,FALSE),IF(LEN($C158) &gt; 0,VLOOKUP($C158, [1]Paragraf.wydatek!$A$1:$B$290,2,FALSE),"")))</f>
        <v>Zakup usług pozostałych</v>
      </c>
      <c r="F158" s="53">
        <f>'[2]UKŁAD WYKONAWCZY'!$F$728</f>
        <v>1222866</v>
      </c>
      <c r="G158" s="53">
        <v>12750</v>
      </c>
      <c r="H158" s="53">
        <v>0</v>
      </c>
      <c r="I158" s="53">
        <f>F158-G158+H158</f>
        <v>1210116</v>
      </c>
      <c r="J158" s="46">
        <f>IF(B158="",J157,B158)</f>
        <v>75075</v>
      </c>
    </row>
    <row r="159" spans="1:10" s="6" customFormat="1">
      <c r="A159" s="88"/>
      <c r="B159" s="57"/>
      <c r="C159" s="56">
        <v>430</v>
      </c>
      <c r="D159" s="55">
        <v>9</v>
      </c>
      <c r="E159" s="54" t="str">
        <f>IF(LEN($A159) &gt; 0,VLOOKUP($A159, [1]Dział!$A$1:$B$200,2,FALSE),IF(LEN($B159) &gt; 0,VLOOKUP($B159, [1]Rozdz!$A$1:$B$690,2,FALSE),IF(LEN($C159) &gt; 0,VLOOKUP($C159, [1]Paragraf.wydatek!$A$1:$B$290,2,FALSE),"")))</f>
        <v>Zakup usług pozostałych</v>
      </c>
      <c r="F159" s="53">
        <f>'[2]UKŁAD WYKONAWCZY'!$F$729</f>
        <v>215800</v>
      </c>
      <c r="G159" s="53">
        <v>2250</v>
      </c>
      <c r="H159" s="53">
        <v>0</v>
      </c>
      <c r="I159" s="53">
        <f>F159-G159+H159</f>
        <v>213550</v>
      </c>
      <c r="J159" s="46" t="e">
        <f>IF(B159="",#REF!,B159)</f>
        <v>#REF!</v>
      </c>
    </row>
    <row r="160" spans="1:10" s="1" customFormat="1">
      <c r="A160" s="26"/>
      <c r="B160" s="25"/>
      <c r="C160" s="24">
        <v>439</v>
      </c>
      <c r="D160" s="23">
        <v>7</v>
      </c>
      <c r="E160" s="22" t="str">
        <f>IF(LEN($A160) &gt; 0,VLOOKUP($A160, [1]Dział!$A$1:$B$200,2,FALSE),IF(LEN($B160) &gt; 0,VLOOKUP($B160, [1]Rozdz!$A$1:$B$690,2,FALSE),IF(LEN($C160) &gt; 0,VLOOKUP($C160, [1]Paragraf.wydatek!$A$1:$B$290,2,FALSE),"")))</f>
        <v>Zakup usług obejmujących wykonanie ekspertyz, analiz i opinii</v>
      </c>
      <c r="F160" s="21">
        <f>'[2]UKŁAD WYKONAWCZY'!$F$734</f>
        <v>191250</v>
      </c>
      <c r="G160" s="21">
        <v>0</v>
      </c>
      <c r="H160" s="21">
        <v>12750</v>
      </c>
      <c r="I160" s="21">
        <f>F160-G160+H160</f>
        <v>204000</v>
      </c>
      <c r="J160" s="30" t="e">
        <f>IF(B160="",J159,B160)</f>
        <v>#REF!</v>
      </c>
    </row>
    <row r="161" spans="1:10" s="1" customFormat="1">
      <c r="A161" s="26"/>
      <c r="B161" s="25"/>
      <c r="C161" s="24">
        <v>439</v>
      </c>
      <c r="D161" s="23">
        <v>9</v>
      </c>
      <c r="E161" s="22" t="str">
        <f>IF(LEN($A161) &gt; 0,VLOOKUP($A161, [1]Dział!$A$1:$B$200,2,FALSE),IF(LEN($B161) &gt; 0,VLOOKUP($B161, [1]Rozdz!$A$1:$B$690,2,FALSE),IF(LEN($C161) &gt; 0,VLOOKUP($C161, [1]Paragraf.wydatek!$A$1:$B$290,2,FALSE),"")))</f>
        <v>Zakup usług obejmujących wykonanie ekspertyz, analiz i opinii</v>
      </c>
      <c r="F161" s="21">
        <f>'[2]UKŁAD WYKONAWCZY'!$F$735</f>
        <v>33750</v>
      </c>
      <c r="G161" s="21">
        <v>0</v>
      </c>
      <c r="H161" s="21">
        <v>2250</v>
      </c>
      <c r="I161" s="21">
        <f>F161-G161+H161</f>
        <v>36000</v>
      </c>
      <c r="J161" s="30" t="e">
        <f>IF(B161="",#REF!,B161)</f>
        <v>#REF!</v>
      </c>
    </row>
    <row r="162" spans="1:10" s="80" customFormat="1" ht="18.75" customHeight="1">
      <c r="A162" s="87"/>
      <c r="B162" s="86">
        <v>75095</v>
      </c>
      <c r="C162" s="85"/>
      <c r="D162" s="84"/>
      <c r="E162" s="83" t="str">
        <f>IF(LEN($A162) &gt; 0,VLOOKUP($A162, [1]Dział!$A$1:$B$200,2,FALSE),IF(LEN($B162) &gt; 0,VLOOKUP($B162, [1]Rozdz!$A$1:$B$690,2,FALSE),IF(LEN($C162) &gt; 0,VLOOKUP($C162, [1]Paragraf.wydatek!$A$1:$B$290,2,FALSE),"")))</f>
        <v>Pozostała działalność</v>
      </c>
      <c r="F162" s="82">
        <f>'[2]UKŁAD WYKONAWCZY'!$F$744</f>
        <v>5764611</v>
      </c>
      <c r="G162" s="82">
        <f>G163</f>
        <v>0</v>
      </c>
      <c r="H162" s="82">
        <f>H163</f>
        <v>4000</v>
      </c>
      <c r="I162" s="82">
        <f>F162-G162+H162</f>
        <v>5768611</v>
      </c>
      <c r="J162" s="81">
        <f>IF(B162="",J158,B162)</f>
        <v>75095</v>
      </c>
    </row>
    <row r="163" spans="1:10" s="6" customFormat="1">
      <c r="A163" s="88"/>
      <c r="B163" s="57"/>
      <c r="C163" s="24">
        <v>430</v>
      </c>
      <c r="D163" s="23">
        <v>0</v>
      </c>
      <c r="E163" s="54" t="str">
        <f>IF(LEN($A163) &gt; 0,VLOOKUP($A163, [1]Dział!$A$1:$B$200,2,FALSE),IF(LEN($B163) &gt; 0,VLOOKUP($B163, [1]Rozdz!$A$1:$B$690,2,FALSE),IF(LEN($C163) &gt; 0,VLOOKUP($C163, [1]Paragraf.wydatek!$A$1:$B$290,2,FALSE),"")))</f>
        <v>Zakup usług pozostałych</v>
      </c>
      <c r="F163" s="21">
        <f>'[2]UKŁAD WYKONAWCZY'!$F$791</f>
        <v>678114</v>
      </c>
      <c r="G163" s="21">
        <v>0</v>
      </c>
      <c r="H163" s="21">
        <v>4000</v>
      </c>
      <c r="I163" s="21">
        <f>F163-G163+H163</f>
        <v>682114</v>
      </c>
      <c r="J163" s="46">
        <f>IF(B163="",J162,B163)</f>
        <v>75095</v>
      </c>
    </row>
    <row r="164" spans="1:10" s="6" customFormat="1" ht="15.75" customHeight="1">
      <c r="A164" s="70">
        <v>758</v>
      </c>
      <c r="B164" s="69"/>
      <c r="C164" s="68"/>
      <c r="D164" s="67"/>
      <c r="E164" s="66" t="str">
        <f>IF(LEN($A164) &gt; 0,VLOOKUP($A164, [1]Dział!$A$1:$B$200,2,FALSE),IF(LEN($B164) &gt; 0,VLOOKUP($B164, [1]Rozdz!$A$1:$B$690,2,FALSE),IF(LEN($C164) &gt; 0,VLOOKUP($C164, [1]Paragraf.wydatek!$A$1:$B$290,2,FALSE),"")))</f>
        <v>Różne rozliczenia</v>
      </c>
      <c r="F164" s="65">
        <f>'[2]UKŁAD WYKONAWCZY'!$F$857</f>
        <v>3672226</v>
      </c>
      <c r="G164" s="65">
        <f>G165</f>
        <v>34000</v>
      </c>
      <c r="H164" s="65">
        <f>H165</f>
        <v>0</v>
      </c>
      <c r="I164" s="65">
        <f>F164-G164+H164</f>
        <v>3638226</v>
      </c>
      <c r="J164" s="46" t="e">
        <f>IF(B164="",#REF!,B164)</f>
        <v>#REF!</v>
      </c>
    </row>
    <row r="165" spans="1:10" s="80" customFormat="1" ht="17.25" customHeight="1">
      <c r="A165" s="87"/>
      <c r="B165" s="86">
        <v>75818</v>
      </c>
      <c r="C165" s="85"/>
      <c r="D165" s="84"/>
      <c r="E165" s="83" t="str">
        <f>IF(LEN($A165) &gt; 0,VLOOKUP($A165, [1]Dział!$A$1:$B$200,2,FALSE),IF(LEN($B165) &gt; 0,VLOOKUP($B165, [1]Rozdz!$A$1:$B$690,2,FALSE),IF(LEN($C165) &gt; 0,VLOOKUP($C165, [1]Paragraf.wydatek!$A$1:$B$290,2,FALSE),"")))</f>
        <v>Rezerwy ogólne i celowe</v>
      </c>
      <c r="F165" s="82">
        <f>'[2]UKŁAD WYKONAWCZY'!$F$864</f>
        <v>3672226</v>
      </c>
      <c r="G165" s="82">
        <f>G166</f>
        <v>34000</v>
      </c>
      <c r="H165" s="82">
        <f>H166</f>
        <v>0</v>
      </c>
      <c r="I165" s="82">
        <f>F165-G165+H165</f>
        <v>3638226</v>
      </c>
      <c r="J165" s="81">
        <f>IF(B165="",J164,B165)</f>
        <v>75818</v>
      </c>
    </row>
    <row r="166" spans="1:10" s="1" customFormat="1">
      <c r="A166" s="26"/>
      <c r="B166" s="25"/>
      <c r="C166" s="24">
        <v>481</v>
      </c>
      <c r="D166" s="23">
        <v>0</v>
      </c>
      <c r="E166" s="22" t="str">
        <f>IF(LEN($A166) &gt; 0,VLOOKUP($A166, [1]Dział!$A$1:$B$200,2,FALSE),IF(LEN($B166) &gt; 0,VLOOKUP($B166, [1]Rozdz!$A$1:$B$690,2,FALSE),IF(LEN($C166) &gt; 0,VLOOKUP($C166, [1]Paragraf.wydatek!$A$1:$B$290,2,FALSE),"")))</f>
        <v>Rezerwy</v>
      </c>
      <c r="F166" s="21">
        <f>'[2]UKŁAD WYKONAWCZY'!$F$865</f>
        <v>642226</v>
      </c>
      <c r="G166" s="21">
        <f>4000+30000</f>
        <v>34000</v>
      </c>
      <c r="H166" s="21">
        <v>0</v>
      </c>
      <c r="I166" s="21">
        <f>F166-G166+H166</f>
        <v>608226</v>
      </c>
      <c r="J166" s="30">
        <f>IF(B166="",J165,B166)</f>
        <v>75818</v>
      </c>
    </row>
    <row r="167" spans="1:10" s="1" customFormat="1">
      <c r="A167" s="43">
        <v>801</v>
      </c>
      <c r="B167" s="42"/>
      <c r="C167" s="41"/>
      <c r="D167" s="40"/>
      <c r="E167" s="39" t="str">
        <f>IF(LEN($A167) &gt; 0,VLOOKUP($A167, [1]Dział!$A$1:$B$200,2,FALSE),IF(LEN($B167) &gt; 0,VLOOKUP($B167, [1]Rozdz!$A$1:$B$690,2,FALSE),IF(LEN($C167) &gt; 0,VLOOKUP($C167, [1]Paragraf.wydatek!$A$1:$B$290,2,FALSE),"")))</f>
        <v>Oświata i wychowanie</v>
      </c>
      <c r="F167" s="38">
        <f>'[2]UKŁAD WYKONAWCZY'!$F$879</f>
        <v>25665387</v>
      </c>
      <c r="G167" s="38">
        <f>G176+G168+G170</f>
        <v>85300</v>
      </c>
      <c r="H167" s="38">
        <f>H176+H168+H170</f>
        <v>505300</v>
      </c>
      <c r="I167" s="38">
        <f>F167-G167+H167</f>
        <v>26085387</v>
      </c>
      <c r="J167" s="30" t="e">
        <f>IF(B167="",#REF!,B167)</f>
        <v>#REF!</v>
      </c>
    </row>
    <row r="168" spans="1:10" s="27" customFormat="1" ht="18" customHeight="1">
      <c r="A168" s="37"/>
      <c r="B168" s="36">
        <v>80130</v>
      </c>
      <c r="C168" s="35"/>
      <c r="D168" s="34"/>
      <c r="E168" s="33" t="str">
        <f>IF(LEN($A168) &gt; 0,VLOOKUP($A168, [1]Dział!$A$1:$B$200,2,FALSE),IF(LEN($B168) &gt; 0,VLOOKUP($B168, [1]Rozdz!$A$1:$B$690,2,FALSE),IF(LEN($C168) &gt; 0,VLOOKUP($C168, [1]Paragraf.wydatek!$A$1:$B$290,2,FALSE),"")))</f>
        <v>Szkoły zawodowe</v>
      </c>
      <c r="F168" s="32">
        <f>'[2]UKŁAD WYKONAWCZY'!$F$911</f>
        <v>9759208</v>
      </c>
      <c r="G168" s="32">
        <f>SUM(G169:G169)</f>
        <v>0</v>
      </c>
      <c r="H168" s="32">
        <f>SUM(H169:H169)</f>
        <v>85300</v>
      </c>
      <c r="I168" s="32">
        <f>F168-G168+H168</f>
        <v>9844508</v>
      </c>
      <c r="J168" s="31"/>
    </row>
    <row r="169" spans="1:10" s="1" customFormat="1">
      <c r="A169" s="26"/>
      <c r="B169" s="25"/>
      <c r="C169" s="24">
        <v>427</v>
      </c>
      <c r="D169" s="23">
        <v>0</v>
      </c>
      <c r="E169" s="22" t="str">
        <f>IF(LEN($A169) &gt; 0,VLOOKUP($A169, [1]Dział!$A$1:$B$200,2,FALSE),IF(LEN($B169) &gt; 0,VLOOKUP($B169, [1]Rozdz!$A$1:$B$690,2,FALSE),IF(LEN($C169) &gt; 0,VLOOKUP($C169, [1]Paragraf.wydatek!$A$1:$B$290,2,FALSE),"")))</f>
        <v>Zakup usług remontowych</v>
      </c>
      <c r="F169" s="21">
        <f>'[2]UKŁAD WYKONAWCZY'!$F$939</f>
        <v>12500</v>
      </c>
      <c r="G169" s="21">
        <v>0</v>
      </c>
      <c r="H169" s="21">
        <f>50000+35300</f>
        <v>85300</v>
      </c>
      <c r="I169" s="21">
        <f>F169-G169+H169</f>
        <v>97800</v>
      </c>
      <c r="J169" s="30"/>
    </row>
    <row r="170" spans="1:10" s="28" customFormat="1">
      <c r="A170" s="26"/>
      <c r="B170" s="36">
        <v>80146</v>
      </c>
      <c r="C170" s="35"/>
      <c r="D170" s="34"/>
      <c r="E170" s="33" t="str">
        <f>IF(LEN($A170) &gt; 0,VLOOKUP($A170, [1]Dział!$A$1:$B$200,2,FALSE),IF(LEN($B170) &gt; 0,VLOOKUP($B170, [1]Rozdz!$A$1:$B$690,2,FALSE),IF(LEN($C170) &gt; 0,VLOOKUP($C170, [1]Paragraf.wydatek!$A$1:$B$290,2,FALSE),"")))</f>
        <v>Dokształcanie i doskonalenie nauczycieli</v>
      </c>
      <c r="F170" s="32">
        <f>'[2]UKŁAD WYKONAWCZY'!$F$955</f>
        <v>5457889</v>
      </c>
      <c r="G170" s="32">
        <f>SUM(G171:G175)</f>
        <v>0</v>
      </c>
      <c r="H170" s="32">
        <f>SUM(H171:H175)</f>
        <v>420000</v>
      </c>
      <c r="I170" s="32">
        <f>F170-G170+H170</f>
        <v>5877889</v>
      </c>
      <c r="J170" s="45"/>
    </row>
    <row r="171" spans="1:10" s="6" customFormat="1" ht="25.5">
      <c r="A171" s="58"/>
      <c r="B171" s="57"/>
      <c r="C171" s="79">
        <v>304</v>
      </c>
      <c r="D171" s="78">
        <v>0</v>
      </c>
      <c r="E171" s="60" t="str">
        <f>IF(LEN($A171) &gt; 0,VLOOKUP($A171, [1]Dział!$A$1:$B$200,2,FALSE),IF(LEN($B171) &gt; 0,VLOOKUP($B171, [1]Rozdz!$A$1:$B$690,2,FALSE),IF(LEN($C171) &gt; 0,VLOOKUP($C171, [1]Paragraf.wydatek!$A$1:$B$290,2,FALSE),"")))</f>
        <v>Nagrody o charakterze szczególnym niezaliczone do wynagrodzeń</v>
      </c>
      <c r="F171" s="77">
        <f>'[2]UKŁAD WYKONAWCZY'!$F$959</f>
        <v>190</v>
      </c>
      <c r="G171" s="77">
        <v>0</v>
      </c>
      <c r="H171" s="77">
        <f>25000+48100</f>
        <v>73100</v>
      </c>
      <c r="I171" s="77">
        <f>F171-G171+H171</f>
        <v>73290</v>
      </c>
      <c r="J171" s="46"/>
    </row>
    <row r="172" spans="1:10" s="6" customFormat="1">
      <c r="A172" s="58"/>
      <c r="B172" s="57"/>
      <c r="C172" s="56">
        <v>417</v>
      </c>
      <c r="D172" s="55">
        <v>0</v>
      </c>
      <c r="E172" s="54" t="str">
        <f>IF(LEN($A172) &gt; 0,VLOOKUP($A172, [1]Dział!$A$1:$B$200,2,FALSE),IF(LEN($B172) &gt; 0,VLOOKUP($B172, [1]Rozdz!$A$1:$B$690,2,FALSE),IF(LEN($C172) &gt; 0,VLOOKUP($C172, [1]Paragraf.wydatek!$A$1:$B$290,2,FALSE),"")))</f>
        <v>Wynagrodzenia bezosobowe</v>
      </c>
      <c r="F172" s="53">
        <f>'[2]UKŁAD WYKONAWCZY'!$F$971</f>
        <v>70300</v>
      </c>
      <c r="G172" s="53">
        <v>0</v>
      </c>
      <c r="H172" s="53">
        <f>16000+1300</f>
        <v>17300</v>
      </c>
      <c r="I172" s="53">
        <f>F172-G172+H172</f>
        <v>87600</v>
      </c>
      <c r="J172" s="46">
        <f>IF(B172="",J169,B172)</f>
        <v>0</v>
      </c>
    </row>
    <row r="173" spans="1:10" s="6" customFormat="1">
      <c r="A173" s="58"/>
      <c r="B173" s="57"/>
      <c r="C173" s="56">
        <v>421</v>
      </c>
      <c r="D173" s="55">
        <v>0</v>
      </c>
      <c r="E173" s="54" t="str">
        <f>IF(LEN($A173) &gt; 0,VLOOKUP($A173, [1]Dział!$A$1:$B$200,2,FALSE),IF(LEN($B173) &gt; 0,VLOOKUP($B173, [1]Rozdz!$A$1:$B$690,2,FALSE),IF(LEN($C173) &gt; 0,VLOOKUP($C173, [1]Paragraf.wydatek!$A$1:$B$290,2,FALSE),"")))</f>
        <v>Zakup materiałów i wyposażenia</v>
      </c>
      <c r="F173" s="53">
        <f>'[2]UKŁAD WYKONAWCZY'!$F$974</f>
        <v>22000</v>
      </c>
      <c r="G173" s="53">
        <v>0</v>
      </c>
      <c r="H173" s="53">
        <f>16000+11800</f>
        <v>27800</v>
      </c>
      <c r="I173" s="53">
        <f>F173-G173+H173</f>
        <v>49800</v>
      </c>
      <c r="J173" s="46" t="e">
        <f>IF(B173="",#REF!,B173)</f>
        <v>#REF!</v>
      </c>
    </row>
    <row r="174" spans="1:10" s="6" customFormat="1" ht="16.5" customHeight="1">
      <c r="A174" s="58"/>
      <c r="B174" s="57"/>
      <c r="C174" s="56">
        <v>424</v>
      </c>
      <c r="D174" s="55">
        <v>0</v>
      </c>
      <c r="E174" s="54" t="str">
        <f>IF(LEN($A174) &gt; 0,VLOOKUP($A174, [1]Dział!$A$1:$B$200,2,FALSE),IF(LEN($B174) &gt; 0,VLOOKUP($B174, [1]Rozdz!$A$1:$B$690,2,FALSE),IF(LEN($C174) &gt; 0,VLOOKUP($C174, [1]Paragraf.wydatek!$A$1:$B$290,2,FALSE),"")))</f>
        <v>Zakup pomocy naukowych, dydaktycznych i książek</v>
      </c>
      <c r="F174" s="53">
        <f>'[2]UKŁAD WYKONAWCZY'!$F$977</f>
        <v>180</v>
      </c>
      <c r="G174" s="53">
        <v>0</v>
      </c>
      <c r="H174" s="53">
        <v>9880</v>
      </c>
      <c r="I174" s="53">
        <f>F174-G174+H174</f>
        <v>10060</v>
      </c>
      <c r="J174" s="46"/>
    </row>
    <row r="175" spans="1:10" s="6" customFormat="1">
      <c r="A175" s="58"/>
      <c r="B175" s="57"/>
      <c r="C175" s="56">
        <v>430</v>
      </c>
      <c r="D175" s="55">
        <v>0</v>
      </c>
      <c r="E175" s="54" t="str">
        <f>IF(LEN($A175) &gt; 0,VLOOKUP($A175, [1]Dział!$A$1:$B$200,2,FALSE),IF(LEN($B175) &gt; 0,VLOOKUP($B175, [1]Rozdz!$A$1:$B$690,2,FALSE),IF(LEN($C175) &gt; 0,VLOOKUP($C175, [1]Paragraf.wydatek!$A$1:$B$290,2,FALSE),"")))</f>
        <v>Zakup usług pozostałych</v>
      </c>
      <c r="F175" s="53">
        <f>'[2]UKŁAD WYKONAWCZY'!$F$983</f>
        <v>119052</v>
      </c>
      <c r="G175" s="53">
        <v>0</v>
      </c>
      <c r="H175" s="53">
        <f>243000+48920</f>
        <v>291920</v>
      </c>
      <c r="I175" s="53">
        <f>F175-G175+H175</f>
        <v>410972</v>
      </c>
      <c r="J175" s="46" t="e">
        <f>IF(B175="",#REF!,B175)</f>
        <v>#REF!</v>
      </c>
    </row>
    <row r="176" spans="1:10" s="27" customFormat="1">
      <c r="A176" s="37"/>
      <c r="B176" s="36">
        <v>80195</v>
      </c>
      <c r="C176" s="35"/>
      <c r="D176" s="34"/>
      <c r="E176" s="33" t="str">
        <f>IF(LEN($A176) &gt; 0,VLOOKUP($A176, [1]Dział!$A$1:$B$200,2,FALSE),IF(LEN($B176) &gt; 0,VLOOKUP($B176, [1]Rozdz!$A$1:$B$690,2,FALSE),IF(LEN($C176) &gt; 0,VLOOKUP($C176, [1]Paragraf.wydatek!$A$1:$B$290,2,FALSE),"")))</f>
        <v>Pozostała działalność</v>
      </c>
      <c r="F176" s="32">
        <f>'[2]UKŁAD WYKONAWCZY'!$F$1031</f>
        <v>242455</v>
      </c>
      <c r="G176" s="32">
        <f>SUM(G177:G177)</f>
        <v>85300</v>
      </c>
      <c r="H176" s="32">
        <f>SUM(H177:H177)</f>
        <v>0</v>
      </c>
      <c r="I176" s="32">
        <f>F176-G176+H176</f>
        <v>157155</v>
      </c>
      <c r="J176" s="31">
        <f>IF(B176="",J167,B176)</f>
        <v>80195</v>
      </c>
    </row>
    <row r="177" spans="1:10" s="1" customFormat="1" ht="17.25" customHeight="1">
      <c r="A177" s="20"/>
      <c r="B177" s="19"/>
      <c r="C177" s="18">
        <v>427</v>
      </c>
      <c r="D177" s="17">
        <v>0</v>
      </c>
      <c r="E177" s="16" t="str">
        <f>IF(LEN($A177) &gt; 0,VLOOKUP($A177, [1]Dział!$A$1:$B$200,2,FALSE),IF(LEN($B177) &gt; 0,VLOOKUP($B177, [1]Rozdz!$A$1:$B$690,2,FALSE),IF(LEN($C177) &gt; 0,VLOOKUP($C177, [1]Paragraf.wydatek!$A$1:$B$290,2,FALSE),"")))</f>
        <v>Zakup usług remontowych</v>
      </c>
      <c r="F177" s="15">
        <f>'[2]UKŁAD WYKONAWCZY'!$F$1038</f>
        <v>125000</v>
      </c>
      <c r="G177" s="15">
        <f>50000+35300</f>
        <v>85300</v>
      </c>
      <c r="H177" s="15">
        <v>0</v>
      </c>
      <c r="I177" s="15">
        <f>F177-G177+H177</f>
        <v>39700</v>
      </c>
      <c r="J177" s="30">
        <f>IF(B177="",J176,B177)</f>
        <v>80195</v>
      </c>
    </row>
    <row r="178" spans="1:10" s="1" customFormat="1" ht="15.75" customHeight="1">
      <c r="A178" s="43">
        <v>851</v>
      </c>
      <c r="B178" s="42"/>
      <c r="C178" s="41"/>
      <c r="D178" s="40"/>
      <c r="E178" s="39" t="str">
        <f>IF(LEN($A178) &gt; 0,VLOOKUP($A178, [1]Dział!$A$1:$B$200,2,FALSE),IF(LEN($B178) &gt; 0,VLOOKUP($B178, [1]Rozdz!$A$1:$B$690,2,FALSE),IF(LEN($C178) &gt; 0,VLOOKUP($C178, [1]Paragraf.wydatek!$A$1:$B$290,2,FALSE),"")))</f>
        <v>Ochrona zdrowia</v>
      </c>
      <c r="F178" s="38">
        <f>'[2]UKŁAD WYKONAWCZY'!$F$1043</f>
        <v>8191512</v>
      </c>
      <c r="G178" s="38">
        <f>G179</f>
        <v>0</v>
      </c>
      <c r="H178" s="38">
        <f>H179</f>
        <v>30000</v>
      </c>
      <c r="I178" s="38">
        <f>F178-G178+H178</f>
        <v>8221512</v>
      </c>
      <c r="J178" s="30" t="e">
        <f>IF(B178="",#REF!,B178)</f>
        <v>#REF!</v>
      </c>
    </row>
    <row r="179" spans="1:10" s="27" customFormat="1" ht="17.25" customHeight="1">
      <c r="A179" s="76"/>
      <c r="B179" s="75">
        <v>85149</v>
      </c>
      <c r="C179" s="74"/>
      <c r="D179" s="73"/>
      <c r="E179" s="72" t="str">
        <f>IF(LEN($A179) &gt; 0,VLOOKUP($A179, [1]Dział!$A$1:$B$200,2,FALSE),IF(LEN($B179) &gt; 0,VLOOKUP($B179, [1]Rozdz!$A$1:$B$690,2,FALSE),IF(LEN($C179) &gt; 0,VLOOKUP($C179, [1]Paragraf.wydatek!$A$1:$B$290,2,FALSE),"")))</f>
        <v>Programy polityki zdrowotnej</v>
      </c>
      <c r="F179" s="71">
        <f>'[2]UKŁAD WYKONAWCZY'!$F$1052</f>
        <v>114000</v>
      </c>
      <c r="G179" s="71">
        <f>SUM(G180:G180)</f>
        <v>0</v>
      </c>
      <c r="H179" s="71">
        <f>SUM(H180:H180)</f>
        <v>30000</v>
      </c>
      <c r="I179" s="71">
        <f>F179-G179+H179</f>
        <v>144000</v>
      </c>
      <c r="J179" s="31">
        <f>IF(B179="",J178,B179)</f>
        <v>85149</v>
      </c>
    </row>
    <row r="180" spans="1:10" s="1" customFormat="1" ht="31.5" customHeight="1">
      <c r="A180" s="20"/>
      <c r="B180" s="19"/>
      <c r="C180" s="18">
        <v>280</v>
      </c>
      <c r="D180" s="17">
        <v>0</v>
      </c>
      <c r="E180" s="16" t="str">
        <f>IF(LEN($A180) &gt; 0,VLOOKUP($A180, [1]Dział!$A$1:$B$200,2,FALSE),IF(LEN($B180) &gt; 0,VLOOKUP($B180, [1]Rozdz!$A$1:$B$690,2,FALSE),IF(LEN($C180) &gt; 0,VLOOKUP($C180, [1]Paragraf.wydatek!$A$1:$B$290,2,FALSE),"")))</f>
        <v>Dotacja celowa z budżetu dla pozostałych jednostek zaliczanych do sektora finansów publicznych</v>
      </c>
      <c r="F180" s="15">
        <f>'[2]UKŁAD WYKONAWCZY'!$F$1054</f>
        <v>34000</v>
      </c>
      <c r="G180" s="15">
        <v>0</v>
      </c>
      <c r="H180" s="15">
        <v>30000</v>
      </c>
      <c r="I180" s="15">
        <f>F180-G180+H180</f>
        <v>64000</v>
      </c>
      <c r="J180" s="30" t="e">
        <f>IF(B180="",J178,B180)</f>
        <v>#REF!</v>
      </c>
    </row>
    <row r="181" spans="1:10" s="63" customFormat="1" ht="16.5" customHeight="1">
      <c r="A181" s="70">
        <v>852</v>
      </c>
      <c r="B181" s="69"/>
      <c r="C181" s="68"/>
      <c r="D181" s="67"/>
      <c r="E181" s="66" t="str">
        <f>IF(LEN($A181) &gt; 0,VLOOKUP($A181, [1]Dział!$A$1:$B$200,2,FALSE),IF(LEN($B181) &gt; 0,VLOOKUP($B181, [1]Rozdz!$A$1:$B$690,2,FALSE),IF(LEN($C181) &gt; 0,VLOOKUP($C181, [1]Paragraf.wydatek!$A$1:$B$290,2,FALSE),"")))</f>
        <v>Pomoc społeczna</v>
      </c>
      <c r="F181" s="65">
        <f>'[2]UKŁAD WYKONAWCZY'!$F$1090</f>
        <v>2786209</v>
      </c>
      <c r="G181" s="65">
        <f>G182</f>
        <v>0</v>
      </c>
      <c r="H181" s="65">
        <f>H182</f>
        <v>129600</v>
      </c>
      <c r="I181" s="65">
        <f>F181-G181+H181</f>
        <v>2915809</v>
      </c>
      <c r="J181" s="64" t="e">
        <f>IF(B181="",#REF!,B181)</f>
        <v>#REF!</v>
      </c>
    </row>
    <row r="182" spans="1:10" s="28" customFormat="1" ht="46.5" customHeight="1">
      <c r="A182" s="26"/>
      <c r="B182" s="36">
        <v>85212</v>
      </c>
      <c r="C182" s="35"/>
      <c r="D182" s="34"/>
      <c r="E182" s="33" t="str">
        <f>IF(LEN($A182) &gt; 0,VLOOKUP($A182, [1]Dział!$A$1:$B$200,2,FALSE),IF(LEN($B182) &gt; 0,VLOOKUP($B182, [1]Rozdz!$A$1:$B$690,2,FALSE),IF(LEN($C182) &gt; 0,VLOOKUP($C182, [1]Paragraf.wydatek!$A$1:$B$290,2,FALSE),"")))</f>
        <v>Świadczenia rodzinne, świadczenie z funduszu alimentacyjnego oraz składki na ubezpieczenia emerytalne i rentowe z ubezpieczenia społecznego</v>
      </c>
      <c r="F182" s="32">
        <f>'[2]UKŁAD WYKONAWCZY'!$F$1096</f>
        <v>778000</v>
      </c>
      <c r="G182" s="32">
        <f>SUM(G183:G186)</f>
        <v>0</v>
      </c>
      <c r="H182" s="32">
        <f>SUM(H183:H186)</f>
        <v>129600</v>
      </c>
      <c r="I182" s="32">
        <f>F182-G182+H182</f>
        <v>907600</v>
      </c>
      <c r="J182" s="45"/>
    </row>
    <row r="183" spans="1:10" s="6" customFormat="1">
      <c r="A183" s="58"/>
      <c r="B183" s="57"/>
      <c r="C183" s="62">
        <v>401</v>
      </c>
      <c r="D183" s="61">
        <v>0</v>
      </c>
      <c r="E183" s="60" t="str">
        <f>IF(LEN($A183) &gt; 0,VLOOKUP($A183, [1]Dział!$A$1:$B$200,2,FALSE),IF(LEN($B183) &gt; 0,VLOOKUP($B183, [1]Rozdz!$A$1:$B$690,2,FALSE),IF(LEN($C183) &gt; 0,VLOOKUP($C183, [1]Paragraf.wydatek!$A$1:$B$290,2,FALSE),"")))</f>
        <v>Wynagrodzenia osobowe pracowników</v>
      </c>
      <c r="F183" s="59">
        <f>'[2]UKŁAD WYKONAWCZY'!$F$1098</f>
        <v>570000</v>
      </c>
      <c r="G183" s="59">
        <v>0</v>
      </c>
      <c r="H183" s="59">
        <v>13200</v>
      </c>
      <c r="I183" s="59">
        <f>F183-G183+H183</f>
        <v>583200</v>
      </c>
      <c r="J183" s="46"/>
    </row>
    <row r="184" spans="1:10" s="6" customFormat="1">
      <c r="A184" s="58"/>
      <c r="B184" s="57"/>
      <c r="C184" s="56">
        <v>411</v>
      </c>
      <c r="D184" s="55">
        <v>0</v>
      </c>
      <c r="E184" s="54" t="str">
        <f>IF(LEN($A184) &gt; 0,VLOOKUP($A184, [1]Dział!$A$1:$B$200,2,FALSE),IF(LEN($B184) &gt; 0,VLOOKUP($B184, [1]Rozdz!$A$1:$B$690,2,FALSE),IF(LEN($C184) &gt; 0,VLOOKUP($C184, [1]Paragraf.wydatek!$A$1:$B$290,2,FALSE),"")))</f>
        <v>Składki na ubezpieczenia społeczne</v>
      </c>
      <c r="F184" s="53">
        <f>'[2]UKŁAD WYKONAWCZY'!$F$1099</f>
        <v>97983</v>
      </c>
      <c r="G184" s="53">
        <v>0</v>
      </c>
      <c r="H184" s="53">
        <v>2000</v>
      </c>
      <c r="I184" s="53">
        <f>F184-G184+H184</f>
        <v>99983</v>
      </c>
      <c r="J184" s="46" t="e">
        <f>IF(B184="",J181,B184)</f>
        <v>#REF!</v>
      </c>
    </row>
    <row r="185" spans="1:10" s="6" customFormat="1">
      <c r="A185" s="58"/>
      <c r="B185" s="57"/>
      <c r="C185" s="56">
        <v>412</v>
      </c>
      <c r="D185" s="55">
        <v>0</v>
      </c>
      <c r="E185" s="54" t="str">
        <f>IF(LEN($A185) &gt; 0,VLOOKUP($A185, [1]Dział!$A$1:$B$200,2,FALSE),IF(LEN($B185) &gt; 0,VLOOKUP($B185, [1]Rozdz!$A$1:$B$690,2,FALSE),IF(LEN($C185) &gt; 0,VLOOKUP($C185, [1]Paragraf.wydatek!$A$1:$B$290,2,FALSE),"")))</f>
        <v>Składki na Fundusz Pracy</v>
      </c>
      <c r="F185" s="53">
        <f>'[2]UKŁAD WYKONAWCZY'!$F$1100</f>
        <v>11400</v>
      </c>
      <c r="G185" s="53">
        <v>0</v>
      </c>
      <c r="H185" s="53">
        <v>250</v>
      </c>
      <c r="I185" s="53">
        <f>F185-G185+H185</f>
        <v>11650</v>
      </c>
      <c r="J185" s="46" t="e">
        <f>IF(B185="",#REF!,B185)</f>
        <v>#REF!</v>
      </c>
    </row>
    <row r="186" spans="1:10" s="6" customFormat="1">
      <c r="A186" s="52"/>
      <c r="B186" s="51"/>
      <c r="C186" s="50">
        <v>430</v>
      </c>
      <c r="D186" s="49">
        <v>0</v>
      </c>
      <c r="E186" s="48" t="str">
        <f>IF(LEN($A186) &gt; 0,VLOOKUP($A186, [1]Dział!$A$1:$B$200,2,FALSE),IF(LEN($B186) &gt; 0,VLOOKUP($B186, [1]Rozdz!$A$1:$B$690,2,FALSE),IF(LEN($C186) &gt; 0,VLOOKUP($C186, [1]Paragraf.wydatek!$A$1:$B$290,2,FALSE),"")))</f>
        <v>Zakup usług pozostałych</v>
      </c>
      <c r="F186" s="47">
        <f>'[2]UKŁAD WYKONAWCZY'!$F$1103</f>
        <v>55447</v>
      </c>
      <c r="G186" s="47">
        <v>0</v>
      </c>
      <c r="H186" s="47">
        <v>114150</v>
      </c>
      <c r="I186" s="47">
        <f>F186-G186+H186</f>
        <v>169597</v>
      </c>
      <c r="J186" s="46" t="e">
        <f>IF(B186="",#REF!,B186)</f>
        <v>#REF!</v>
      </c>
    </row>
    <row r="187" spans="1:10" s="1" customFormat="1" ht="15.75" customHeight="1">
      <c r="A187" s="43">
        <v>900</v>
      </c>
      <c r="B187" s="42"/>
      <c r="C187" s="41"/>
      <c r="D187" s="40"/>
      <c r="E187" s="39" t="str">
        <f>IF(LEN($A187) &gt; 0,VLOOKUP($A187, [1]Dział!$A$1:$B$200,2,FALSE),IF(LEN($B187) &gt; 0,VLOOKUP($B187, [1]Rozdz!$A$1:$B$690,2,FALSE),IF(LEN($C187) &gt; 0,VLOOKUP($C187, [1]Paragraf.wydatek!$A$1:$B$290,2,FALSE),"")))</f>
        <v>Gospodarka komunalna i ochrona środowiska</v>
      </c>
      <c r="F187" s="38">
        <f>'[2]UKŁAD WYKONAWCZY'!$F$1287</f>
        <v>3197899</v>
      </c>
      <c r="G187" s="38">
        <f>G188</f>
        <v>0</v>
      </c>
      <c r="H187" s="38">
        <f>H188</f>
        <v>375000</v>
      </c>
      <c r="I187" s="38">
        <f>F187-G187+H187</f>
        <v>3572899</v>
      </c>
      <c r="J187" s="30" t="e">
        <f>IF(B187="",#REF!,B187)</f>
        <v>#REF!</v>
      </c>
    </row>
    <row r="188" spans="1:10" s="27" customFormat="1" ht="17.25" customHeight="1">
      <c r="A188" s="37"/>
      <c r="B188" s="36">
        <v>90095</v>
      </c>
      <c r="C188" s="35"/>
      <c r="D188" s="34"/>
      <c r="E188" s="33" t="str">
        <f>IF(LEN($A188) &gt; 0,VLOOKUP($A188, [1]Dział!$A$1:$B$200,2,FALSE),IF(LEN($B188) &gt; 0,VLOOKUP($B188, [1]Rozdz!$A$1:$B$690,2,FALSE),IF(LEN($C188) &gt; 0,VLOOKUP($C188, [1]Paragraf.wydatek!$A$1:$B$290,2,FALSE),"")))</f>
        <v>Pozostała działalność</v>
      </c>
      <c r="F188" s="32">
        <f>'[2]UKŁAD WYKONAWCZY'!$F$1305</f>
        <v>1465399</v>
      </c>
      <c r="G188" s="32">
        <f>SUM(G189:G190)</f>
        <v>0</v>
      </c>
      <c r="H188" s="32">
        <f>SUM(H189:H190)</f>
        <v>375000</v>
      </c>
      <c r="I188" s="32">
        <f>F188-G188+H188</f>
        <v>1840399</v>
      </c>
      <c r="J188" s="31">
        <f>IF(B188="",J187,B188)</f>
        <v>90095</v>
      </c>
    </row>
    <row r="189" spans="1:10" s="1" customFormat="1">
      <c r="A189" s="26"/>
      <c r="B189" s="25"/>
      <c r="C189" s="24">
        <v>430</v>
      </c>
      <c r="D189" s="23">
        <v>0</v>
      </c>
      <c r="E189" s="22" t="str">
        <f>IF(LEN($A189) &gt; 0,VLOOKUP($A189, [1]Dział!$A$1:$B$200,2,FALSE),IF(LEN($B189) &gt; 0,VLOOKUP($B189, [1]Rozdz!$A$1:$B$690,2,FALSE),IF(LEN($C189) &gt; 0,VLOOKUP($C189, [1]Paragraf.wydatek!$A$1:$B$290,2,FALSE),"")))</f>
        <v>Zakup usług pozostałych</v>
      </c>
      <c r="F189" s="21">
        <f>'[2]UKŁAD WYKONAWCZY'!$F$1323</f>
        <v>280900</v>
      </c>
      <c r="G189" s="21">
        <v>0</v>
      </c>
      <c r="H189" s="21">
        <v>150000</v>
      </c>
      <c r="I189" s="21">
        <f>F189-G189+H189</f>
        <v>430900</v>
      </c>
      <c r="J189" s="30" t="e">
        <f>IF(B189="",J187,B189)</f>
        <v>#REF!</v>
      </c>
    </row>
    <row r="190" spans="1:10" s="1" customFormat="1">
      <c r="A190" s="20"/>
      <c r="B190" s="19"/>
      <c r="C190" s="18">
        <v>439</v>
      </c>
      <c r="D190" s="17">
        <v>0</v>
      </c>
      <c r="E190" s="16" t="str">
        <f>IF(LEN($A190) &gt; 0,VLOOKUP($A190, [1]Dział!$A$1:$B$200,2,FALSE),IF(LEN($B190) &gt; 0,VLOOKUP($B190, [1]Rozdz!$A$1:$B$690,2,FALSE),IF(LEN($C190) &gt; 0,VLOOKUP($C190, [1]Paragraf.wydatek!$A$1:$B$290,2,FALSE),"")))</f>
        <v>Zakup usług obejmujących wykonanie ekspertyz, analiz i opinii</v>
      </c>
      <c r="F190" s="15">
        <f>'[2]UKŁAD WYKONAWCZY'!$F$1329</f>
        <v>330000</v>
      </c>
      <c r="G190" s="15">
        <v>0</v>
      </c>
      <c r="H190" s="15">
        <v>225000</v>
      </c>
      <c r="I190" s="15">
        <f>F190-G190+H190</f>
        <v>555000</v>
      </c>
      <c r="J190" s="30">
        <f>IF(B190="",J188,B190)</f>
        <v>90095</v>
      </c>
    </row>
    <row r="191" spans="1:10" s="1" customFormat="1" ht="15.75" hidden="1" customHeight="1">
      <c r="A191" s="43"/>
      <c r="B191" s="42"/>
      <c r="C191" s="41"/>
      <c r="D191" s="40"/>
      <c r="E191" s="39" t="str">
        <f>IF(LEN($A191) &gt; 0,VLOOKUP($A191, [1]Dział!$A$1:$B$200,2,FALSE),IF(LEN($B191) &gt; 0,VLOOKUP($B191, [1]Rozdz!$A$1:$B$690,2,FALSE),IF(LEN($C191) &gt; 0,VLOOKUP($C191, [1]Paragraf.wydatek!$A$1:$B$290,2,FALSE),"")))</f>
        <v/>
      </c>
      <c r="F191" s="38"/>
      <c r="G191" s="38">
        <f>G192</f>
        <v>0</v>
      </c>
      <c r="H191" s="38">
        <f>H192</f>
        <v>0</v>
      </c>
      <c r="I191" s="38">
        <f>F191-G191+H191</f>
        <v>0</v>
      </c>
      <c r="J191" s="30" t="e">
        <f>IF(B191="",#REF!,B191)</f>
        <v>#REF!</v>
      </c>
    </row>
    <row r="192" spans="1:10" s="27" customFormat="1" ht="17.25" hidden="1" customHeight="1">
      <c r="A192" s="37"/>
      <c r="B192" s="36"/>
      <c r="C192" s="35"/>
      <c r="D192" s="34"/>
      <c r="E192" s="33" t="str">
        <f>IF(LEN($A192) &gt; 0,VLOOKUP($A192, [1]Dział!$A$1:$B$200,2,FALSE),IF(LEN($B192) &gt; 0,VLOOKUP($B192, [1]Rozdz!$A$1:$B$690,2,FALSE),IF(LEN($C192) &gt; 0,VLOOKUP($C192, [1]Paragraf.wydatek!$A$1:$B$290,2,FALSE),"")))</f>
        <v/>
      </c>
      <c r="F192" s="32"/>
      <c r="G192" s="32">
        <f>G193</f>
        <v>0</v>
      </c>
      <c r="H192" s="32">
        <f>H193</f>
        <v>0</v>
      </c>
      <c r="I192" s="32">
        <f>F192-G192+H192</f>
        <v>0</v>
      </c>
      <c r="J192" s="31" t="e">
        <f>IF(B192="",J191,B192)</f>
        <v>#REF!</v>
      </c>
    </row>
    <row r="193" spans="1:10" s="1" customFormat="1" hidden="1">
      <c r="A193" s="26"/>
      <c r="B193" s="25"/>
      <c r="C193" s="24"/>
      <c r="D193" s="23"/>
      <c r="E193" s="22" t="str">
        <f>IF(LEN($A193) &gt; 0,VLOOKUP($A193, [1]Dział!$A$1:$B$200,2,FALSE),IF(LEN($B193) &gt; 0,VLOOKUP($B193, [1]Rozdz!$A$1:$B$690,2,FALSE),IF(LEN($C193) &gt; 0,VLOOKUP($C193, [1]Paragraf.wydatek!$A$1:$B$290,2,FALSE),"")))</f>
        <v/>
      </c>
      <c r="F193" s="21"/>
      <c r="G193" s="21"/>
      <c r="H193" s="21"/>
      <c r="I193" s="21">
        <f>F193-G193+H193</f>
        <v>0</v>
      </c>
      <c r="J193" s="30" t="e">
        <f>IF(B193="",J192,B193)</f>
        <v>#REF!</v>
      </c>
    </row>
    <row r="194" spans="1:10" s="28" customFormat="1" hidden="1">
      <c r="A194" s="43"/>
      <c r="B194" s="42"/>
      <c r="C194" s="41"/>
      <c r="D194" s="40"/>
      <c r="E194" s="39" t="str">
        <f>IF(LEN($A194) &gt; 0,VLOOKUP($A194, [1]Dział!$A$1:$B$200,2,FALSE),IF(LEN($B194) &gt; 0,VLOOKUP($B194, [1]Rozdz!$A$1:$B$690,2,FALSE),IF(LEN($C194) &gt; 0,VLOOKUP($C194, [1]Paragraf.wydatek!$A$1:$B$290,2,FALSE),"")))</f>
        <v/>
      </c>
      <c r="F194" s="38"/>
      <c r="G194" s="38">
        <f>G195</f>
        <v>0</v>
      </c>
      <c r="H194" s="38">
        <f>H195</f>
        <v>0</v>
      </c>
      <c r="I194" s="38">
        <f>F194-G194+H194</f>
        <v>0</v>
      </c>
      <c r="J194" s="45" t="e">
        <f>IF(B194="",#REF!,B194)</f>
        <v>#REF!</v>
      </c>
    </row>
    <row r="195" spans="1:10" s="27" customFormat="1" ht="18.75" hidden="1" customHeight="1">
      <c r="A195" s="37"/>
      <c r="B195" s="36"/>
      <c r="C195" s="35"/>
      <c r="D195" s="34"/>
      <c r="E195" s="33" t="str">
        <f>IF(LEN($A195) &gt; 0,VLOOKUP($A195, [1]Dział!$A$1:$B$200,2,FALSE),IF(LEN($B195) &gt; 0,VLOOKUP($B195, [1]Rozdz!$A$1:$B$690,2,FALSE),IF(LEN($C195) &gt; 0,VLOOKUP($C195, [1]Paragraf.wydatek!$A$1:$B$290,2,FALSE),"")))</f>
        <v/>
      </c>
      <c r="F195" s="32"/>
      <c r="G195" s="32">
        <f>SUM(G196:G211)</f>
        <v>0</v>
      </c>
      <c r="H195" s="32">
        <f>SUM(H196:H211)</f>
        <v>0</v>
      </c>
      <c r="I195" s="32">
        <f>F195-G195+H195</f>
        <v>0</v>
      </c>
      <c r="J195" s="31" t="e">
        <f>IF(B195="",J194,B195)</f>
        <v>#REF!</v>
      </c>
    </row>
    <row r="196" spans="1:10" s="1" customFormat="1" hidden="1">
      <c r="A196" s="26"/>
      <c r="B196" s="25"/>
      <c r="C196" s="24"/>
      <c r="D196" s="23"/>
      <c r="E196" s="22" t="str">
        <f>IF(LEN($A196) &gt; 0,VLOOKUP($A196, [1]Dział!$A$1:$B$200,2,FALSE),IF(LEN($B196) &gt; 0,VLOOKUP($B196, [1]Rozdz!$A$1:$B$690,2,FALSE),IF(LEN($C196) &gt; 0,VLOOKUP($C196, [1]Paragraf.wydatek!$A$1:$B$290,2,FALSE),"")))</f>
        <v/>
      </c>
      <c r="F196" s="21"/>
      <c r="G196" s="21"/>
      <c r="H196" s="21"/>
      <c r="I196" s="21">
        <f>F196-G196+H196</f>
        <v>0</v>
      </c>
      <c r="J196" s="30" t="e">
        <f>IF(B196="",J195,B196)</f>
        <v>#REF!</v>
      </c>
    </row>
    <row r="197" spans="1:10" s="1" customFormat="1" hidden="1">
      <c r="A197" s="26"/>
      <c r="B197" s="25"/>
      <c r="C197" s="24"/>
      <c r="D197" s="23"/>
      <c r="E197" s="22" t="str">
        <f>IF(LEN($A197) &gt; 0,VLOOKUP($A197, [1]Dział!$A$1:$B$200,2,FALSE),IF(LEN($B197) &gt; 0,VLOOKUP($B197, [1]Rozdz!$A$1:$B$690,2,FALSE),IF(LEN($C197) &gt; 0,VLOOKUP($C197, [1]Paragraf.wydatek!$A$1:$B$290,2,FALSE),"")))</f>
        <v/>
      </c>
      <c r="F197" s="21"/>
      <c r="G197" s="21"/>
      <c r="H197" s="21"/>
      <c r="I197" s="21">
        <f>F197-G197+H197</f>
        <v>0</v>
      </c>
      <c r="J197" s="30" t="e">
        <f>IF(B197="",#REF!,B197)</f>
        <v>#REF!</v>
      </c>
    </row>
    <row r="198" spans="1:10" s="1" customFormat="1" hidden="1">
      <c r="A198" s="26"/>
      <c r="B198" s="25"/>
      <c r="C198" s="24"/>
      <c r="D198" s="23"/>
      <c r="E198" s="22" t="str">
        <f>IF(LEN($A198) &gt; 0,VLOOKUP($A198, [1]Dział!$A$1:$B$200,2,FALSE),IF(LEN($B198) &gt; 0,VLOOKUP($B198, [1]Rozdz!$A$1:$B$690,2,FALSE),IF(LEN($C198) &gt; 0,VLOOKUP($C198, [1]Paragraf.wydatek!$A$1:$B$290,2,FALSE),"")))</f>
        <v/>
      </c>
      <c r="F198" s="21"/>
      <c r="G198" s="21"/>
      <c r="H198" s="21"/>
      <c r="I198" s="21">
        <f>F198-G198+H198</f>
        <v>0</v>
      </c>
      <c r="J198" s="30" t="e">
        <f>IF(B198="",J197,B198)</f>
        <v>#REF!</v>
      </c>
    </row>
    <row r="199" spans="1:10" s="1" customFormat="1" hidden="1">
      <c r="A199" s="26"/>
      <c r="B199" s="25"/>
      <c r="C199" s="24"/>
      <c r="D199" s="23"/>
      <c r="E199" s="22" t="str">
        <f>IF(LEN($A199) &gt; 0,VLOOKUP($A199, [1]Dział!$A$1:$B$200,2,FALSE),IF(LEN($B199) &gt; 0,VLOOKUP($B199, [1]Rozdz!$A$1:$B$690,2,FALSE),IF(LEN($C199) &gt; 0,VLOOKUP($C199, [1]Paragraf.wydatek!$A$1:$B$290,2,FALSE),"")))</f>
        <v/>
      </c>
      <c r="F199" s="21"/>
      <c r="G199" s="21"/>
      <c r="H199" s="21"/>
      <c r="I199" s="21">
        <f>F199-G199+H199</f>
        <v>0</v>
      </c>
      <c r="J199" s="30" t="e">
        <f>IF(B199="",#REF!,B199)</f>
        <v>#REF!</v>
      </c>
    </row>
    <row r="200" spans="1:10" s="1" customFormat="1" hidden="1">
      <c r="A200" s="26"/>
      <c r="B200" s="25"/>
      <c r="C200" s="24"/>
      <c r="D200" s="23"/>
      <c r="E200" s="22" t="str">
        <f>IF(LEN($A200) &gt; 0,VLOOKUP($A200, [1]Dział!$A$1:$B$200,2,FALSE),IF(LEN($B200) &gt; 0,VLOOKUP($B200, [1]Rozdz!$A$1:$B$690,2,FALSE),IF(LEN($C200) &gt; 0,VLOOKUP($C200, [1]Paragraf.wydatek!$A$1:$B$290,2,FALSE),"")))</f>
        <v/>
      </c>
      <c r="F200" s="21"/>
      <c r="G200" s="21"/>
      <c r="H200" s="21"/>
      <c r="I200" s="21">
        <f>F200-G200+H200</f>
        <v>0</v>
      </c>
      <c r="J200" s="30" t="e">
        <f>IF(B200="",#REF!,B200)</f>
        <v>#REF!</v>
      </c>
    </row>
    <row r="201" spans="1:10" s="1" customFormat="1" hidden="1">
      <c r="A201" s="26"/>
      <c r="B201" s="25"/>
      <c r="C201" s="24"/>
      <c r="D201" s="23"/>
      <c r="E201" s="22" t="str">
        <f>IF(LEN($A201) &gt; 0,VLOOKUP($A201, [1]Dział!$A$1:$B$200,2,FALSE),IF(LEN($B201) &gt; 0,VLOOKUP($B201, [1]Rozdz!$A$1:$B$690,2,FALSE),IF(LEN($C201) &gt; 0,VLOOKUP($C201, [1]Paragraf.wydatek!$A$1:$B$290,2,FALSE),"")))</f>
        <v/>
      </c>
      <c r="F201" s="21"/>
      <c r="G201" s="21"/>
      <c r="H201" s="21"/>
      <c r="I201" s="21">
        <f>F201-G201+H201</f>
        <v>0</v>
      </c>
      <c r="J201" s="30" t="e">
        <f>IF(B201="",J200,B201)</f>
        <v>#REF!</v>
      </c>
    </row>
    <row r="202" spans="1:10" s="1" customFormat="1" hidden="1">
      <c r="A202" s="26"/>
      <c r="B202" s="25"/>
      <c r="C202" s="24"/>
      <c r="D202" s="23"/>
      <c r="E202" s="22" t="str">
        <f>IF(LEN($A202) &gt; 0,VLOOKUP($A202, [1]Dział!$A$1:$B$200,2,FALSE),IF(LEN($B202) &gt; 0,VLOOKUP($B202, [1]Rozdz!$A$1:$B$690,2,FALSE),IF(LEN($C202) &gt; 0,VLOOKUP($C202, [1]Paragraf.wydatek!$A$1:$B$290,2,FALSE),"")))</f>
        <v/>
      </c>
      <c r="F202" s="21"/>
      <c r="G202" s="21"/>
      <c r="H202" s="21"/>
      <c r="I202" s="21">
        <f>F202-G202+H202</f>
        <v>0</v>
      </c>
      <c r="J202" s="30" t="e">
        <f>IF(B202="",#REF!,B202)</f>
        <v>#REF!</v>
      </c>
    </row>
    <row r="203" spans="1:10" s="1" customFormat="1" hidden="1">
      <c r="A203" s="26"/>
      <c r="B203" s="25"/>
      <c r="C203" s="24"/>
      <c r="D203" s="23"/>
      <c r="E203" s="22" t="str">
        <f>IF(LEN($A203) &gt; 0,VLOOKUP($A203, [1]Dział!$A$1:$B$200,2,FALSE),IF(LEN($B203) &gt; 0,VLOOKUP($B203, [1]Rozdz!$A$1:$B$690,2,FALSE),IF(LEN($C203) &gt; 0,VLOOKUP($C203, [1]Paragraf.wydatek!$A$1:$B$290,2,FALSE),"")))</f>
        <v/>
      </c>
      <c r="F203" s="21"/>
      <c r="G203" s="21"/>
      <c r="H203" s="21"/>
      <c r="I203" s="21">
        <f>F203-G203+H203</f>
        <v>0</v>
      </c>
      <c r="J203" s="30" t="e">
        <f>IF(B203="",#REF!,B203)</f>
        <v>#REF!</v>
      </c>
    </row>
    <row r="204" spans="1:10" s="1" customFormat="1" hidden="1">
      <c r="A204" s="26"/>
      <c r="B204" s="25"/>
      <c r="C204" s="24"/>
      <c r="D204" s="23"/>
      <c r="E204" s="22" t="str">
        <f>IF(LEN($A204) &gt; 0,VLOOKUP($A204, [1]Dział!$A$1:$B$200,2,FALSE),IF(LEN($B204) &gt; 0,VLOOKUP($B204, [1]Rozdz!$A$1:$B$690,2,FALSE),IF(LEN($C204) &gt; 0,VLOOKUP($C204, [1]Paragraf.wydatek!$A$1:$B$290,2,FALSE),"")))</f>
        <v/>
      </c>
      <c r="F204" s="21"/>
      <c r="G204" s="21"/>
      <c r="H204" s="21"/>
      <c r="I204" s="21">
        <f>F204-G204+H204</f>
        <v>0</v>
      </c>
      <c r="J204" s="30" t="e">
        <f>IF(B204="",J203,B204)</f>
        <v>#REF!</v>
      </c>
    </row>
    <row r="205" spans="1:10" s="1" customFormat="1" hidden="1">
      <c r="A205" s="26"/>
      <c r="B205" s="25"/>
      <c r="C205" s="24"/>
      <c r="D205" s="23"/>
      <c r="E205" s="22" t="str">
        <f>IF(LEN($A205) &gt; 0,VLOOKUP($A205, [1]Dział!$A$1:$B$200,2,FALSE),IF(LEN($B205) &gt; 0,VLOOKUP($B205, [1]Rozdz!$A$1:$B$690,2,FALSE),IF(LEN($C205) &gt; 0,VLOOKUP($C205, [1]Paragraf.wydatek!$A$1:$B$290,2,FALSE),"")))</f>
        <v/>
      </c>
      <c r="F205" s="21"/>
      <c r="G205" s="21"/>
      <c r="H205" s="21"/>
      <c r="I205" s="21">
        <f>F205-G205+H205</f>
        <v>0</v>
      </c>
      <c r="J205" s="30" t="e">
        <f>IF(B205="",#REF!,B205)</f>
        <v>#REF!</v>
      </c>
    </row>
    <row r="206" spans="1:10" s="1" customFormat="1" hidden="1">
      <c r="A206" s="26"/>
      <c r="B206" s="25"/>
      <c r="C206" s="24"/>
      <c r="D206" s="23"/>
      <c r="E206" s="22" t="str">
        <f>IF(LEN($A206) &gt; 0,VLOOKUP($A206, [1]Dział!$A$1:$B$200,2,FALSE),IF(LEN($B206) &gt; 0,VLOOKUP($B206, [1]Rozdz!$A$1:$B$690,2,FALSE),IF(LEN($C206) &gt; 0,VLOOKUP($C206, [1]Paragraf.wydatek!$A$1:$B$290,2,FALSE),"")))</f>
        <v/>
      </c>
      <c r="F206" s="21"/>
      <c r="G206" s="21"/>
      <c r="H206" s="21"/>
      <c r="I206" s="21">
        <f>F206-G206+H206</f>
        <v>0</v>
      </c>
      <c r="J206" s="30" t="e">
        <f>IF(B206="",#REF!,B206)</f>
        <v>#REF!</v>
      </c>
    </row>
    <row r="207" spans="1:10" s="1" customFormat="1" hidden="1">
      <c r="A207" s="26"/>
      <c r="B207" s="25"/>
      <c r="C207" s="24"/>
      <c r="D207" s="23"/>
      <c r="E207" s="22" t="str">
        <f>IF(LEN($A207) &gt; 0,VLOOKUP($A207, [1]Dział!$A$1:$B$200,2,FALSE),IF(LEN($B207) &gt; 0,VLOOKUP($B207, [1]Rozdz!$A$1:$B$690,2,FALSE),IF(LEN($C207) &gt; 0,VLOOKUP($C207, [1]Paragraf.wydatek!$A$1:$B$290,2,FALSE),"")))</f>
        <v/>
      </c>
      <c r="F207" s="21"/>
      <c r="G207" s="21"/>
      <c r="H207" s="21"/>
      <c r="I207" s="21">
        <f>F207-G207+H207</f>
        <v>0</v>
      </c>
      <c r="J207" s="30" t="e">
        <f>IF(B207="",J206,B207)</f>
        <v>#REF!</v>
      </c>
    </row>
    <row r="208" spans="1:10" s="1" customFormat="1" hidden="1">
      <c r="A208" s="26"/>
      <c r="B208" s="25"/>
      <c r="C208" s="24"/>
      <c r="D208" s="23"/>
      <c r="E208" s="22" t="str">
        <f>IF(LEN($A208) &gt; 0,VLOOKUP($A208, [1]Dział!$A$1:$B$200,2,FALSE),IF(LEN($B208) &gt; 0,VLOOKUP($B208, [1]Rozdz!$A$1:$B$690,2,FALSE),IF(LEN($C208) &gt; 0,VLOOKUP($C208, [1]Paragraf.wydatek!$A$1:$B$290,2,FALSE),"")))</f>
        <v/>
      </c>
      <c r="F208" s="21"/>
      <c r="G208" s="21"/>
      <c r="H208" s="21"/>
      <c r="I208" s="21">
        <f>F208-G208+H208</f>
        <v>0</v>
      </c>
      <c r="J208" s="30" t="e">
        <f>IF(B208="",#REF!,B208)</f>
        <v>#REF!</v>
      </c>
    </row>
    <row r="209" spans="1:10" s="1" customFormat="1" hidden="1">
      <c r="A209" s="26"/>
      <c r="B209" s="25"/>
      <c r="C209" s="24"/>
      <c r="D209" s="23"/>
      <c r="E209" s="22" t="str">
        <f>IF(LEN($A209) &gt; 0,VLOOKUP($A209, [1]Dział!$A$1:$B$200,2,FALSE),IF(LEN($B209) &gt; 0,VLOOKUP($B209, [1]Rozdz!$A$1:$B$690,2,FALSE),IF(LEN($C209) &gt; 0,VLOOKUP($C209, [1]Paragraf.wydatek!$A$1:$B$290,2,FALSE),"")))</f>
        <v/>
      </c>
      <c r="F209" s="21"/>
      <c r="G209" s="21"/>
      <c r="H209" s="21"/>
      <c r="I209" s="21">
        <f>F209-G209+H209</f>
        <v>0</v>
      </c>
      <c r="J209" s="30" t="e">
        <f>IF(B209="",#REF!,B209)</f>
        <v>#REF!</v>
      </c>
    </row>
    <row r="210" spans="1:10" s="1" customFormat="1" hidden="1">
      <c r="A210" s="26"/>
      <c r="B210" s="25"/>
      <c r="C210" s="24"/>
      <c r="D210" s="23"/>
      <c r="E210" s="22" t="str">
        <f>IF(LEN($A210) &gt; 0,VLOOKUP($A210, [1]Dział!$A$1:$B$200,2,FALSE),IF(LEN($B210) &gt; 0,VLOOKUP($B210, [1]Rozdz!$A$1:$B$690,2,FALSE),IF(LEN($C210) &gt; 0,VLOOKUP($C210, [1]Paragraf.wydatek!$A$1:$B$290,2,FALSE),"")))</f>
        <v/>
      </c>
      <c r="F210" s="21"/>
      <c r="G210" s="21"/>
      <c r="H210" s="21"/>
      <c r="I210" s="21">
        <f>F210-G210+H210</f>
        <v>0</v>
      </c>
      <c r="J210" s="30" t="e">
        <f>IF(B210="",J209,B210)</f>
        <v>#REF!</v>
      </c>
    </row>
    <row r="211" spans="1:10" s="1" customFormat="1" hidden="1">
      <c r="A211" s="26"/>
      <c r="B211" s="25"/>
      <c r="C211" s="24"/>
      <c r="D211" s="23"/>
      <c r="E211" s="22" t="str">
        <f>IF(LEN($A211) &gt; 0,VLOOKUP($A211, [1]Dział!$A$1:$B$200,2,FALSE),IF(LEN($B211) &gt; 0,VLOOKUP($B211, [1]Rozdz!$A$1:$B$690,2,FALSE),IF(LEN($C211) &gt; 0,VLOOKUP($C211, [1]Paragraf.wydatek!$A$1:$B$290,2,FALSE),"")))</f>
        <v/>
      </c>
      <c r="F211" s="21"/>
      <c r="G211" s="21"/>
      <c r="H211" s="21"/>
      <c r="I211" s="21">
        <f>F211-G211+H211</f>
        <v>0</v>
      </c>
      <c r="J211" s="30" t="e">
        <f>IF(B211="",#REF!,B211)</f>
        <v>#REF!</v>
      </c>
    </row>
    <row r="212" spans="1:10" s="28" customFormat="1" ht="17.25" hidden="1" customHeight="1">
      <c r="A212" s="43"/>
      <c r="B212" s="42"/>
      <c r="C212" s="41"/>
      <c r="D212" s="40"/>
      <c r="E212" s="39" t="str">
        <f>IF(LEN($A212) &gt; 0,VLOOKUP($A212, [1]Dział!$A$1:$B$200,2,FALSE),IF(LEN($B212) &gt; 0,VLOOKUP($B212, [1]Rozdz!$A$1:$B$690,2,FALSE),IF(LEN($C212) &gt; 0,VLOOKUP($C212, [1]Paragraf.wydatek!$A$1:$B$290,2,FALSE),"")))</f>
        <v/>
      </c>
      <c r="F212" s="38"/>
      <c r="G212" s="38">
        <f>G213+G215+G217</f>
        <v>0</v>
      </c>
      <c r="H212" s="38">
        <f>H213+H215+H217</f>
        <v>0</v>
      </c>
      <c r="I212" s="38">
        <f>F212-G212+H212</f>
        <v>0</v>
      </c>
      <c r="J212" s="45" t="e">
        <f>IF(B212="",#REF!,B212)</f>
        <v>#REF!</v>
      </c>
    </row>
    <row r="213" spans="1:10" s="27" customFormat="1" hidden="1">
      <c r="A213" s="37"/>
      <c r="B213" s="36"/>
      <c r="C213" s="35"/>
      <c r="D213" s="34"/>
      <c r="E213" s="33" t="str">
        <f>IF(LEN($A213) &gt; 0,VLOOKUP($A213, [1]Dział!$A$1:$B$200,2,FALSE),IF(LEN($B213) &gt; 0,VLOOKUP($B213, [1]Rozdz!$A$1:$B$690,2,FALSE),IF(LEN($C213) &gt; 0,VLOOKUP($C213, [1]Paragraf.wydatek!$A$1:$B$290,2,FALSE),"")))</f>
        <v/>
      </c>
      <c r="F213" s="32"/>
      <c r="G213" s="32">
        <f>G214</f>
        <v>0</v>
      </c>
      <c r="H213" s="32">
        <f>H214</f>
        <v>0</v>
      </c>
      <c r="I213" s="32">
        <f>F213-G213+H213</f>
        <v>0</v>
      </c>
      <c r="J213" s="31" t="e">
        <f>IF(B213="",J212,B213)</f>
        <v>#REF!</v>
      </c>
    </row>
    <row r="214" spans="1:10" s="1" customFormat="1" ht="78" hidden="1" customHeight="1">
      <c r="A214" s="44"/>
      <c r="B214" s="25"/>
      <c r="C214" s="24"/>
      <c r="D214" s="23"/>
      <c r="E214" s="22" t="str">
        <f>IF(LEN($A214) &gt; 0,VLOOKUP($A214, [1]Dział!$A$1:$B$200,2,FALSE),IF(LEN($B214) &gt; 0,VLOOKUP($B214, [1]Rozdz!$A$1:$B$690,2,FALSE),IF(LEN($C214) &gt; 0,VLOOKUP($C214, [1]Paragraf.wydatek!$A$1:$B$290,2,FALSE),"")))</f>
        <v/>
      </c>
      <c r="F214" s="21"/>
      <c r="G214" s="21"/>
      <c r="H214" s="21"/>
      <c r="I214" s="21">
        <f>F214-G214+H214</f>
        <v>0</v>
      </c>
      <c r="J214" s="30" t="e">
        <f>IF(B214="",J213,B214)</f>
        <v>#REF!</v>
      </c>
    </row>
    <row r="215" spans="1:10" s="27" customFormat="1" ht="18" hidden="1" customHeight="1">
      <c r="A215" s="37"/>
      <c r="B215" s="36"/>
      <c r="C215" s="35"/>
      <c r="D215" s="34"/>
      <c r="E215" s="33" t="str">
        <f>IF(LEN($A215) &gt; 0,VLOOKUP($A215, [1]Dział!$A$1:$B$200,2,FALSE),IF(LEN($B215) &gt; 0,VLOOKUP($B215, [1]Rozdz!$A$1:$B$690,2,FALSE),IF(LEN($C215) &gt; 0,VLOOKUP($C215, [1]Paragraf.wydatek!$A$1:$B$290,2,FALSE),"")))</f>
        <v/>
      </c>
      <c r="F215" s="32"/>
      <c r="G215" s="32">
        <f>G216</f>
        <v>0</v>
      </c>
      <c r="H215" s="32">
        <f>H216</f>
        <v>0</v>
      </c>
      <c r="I215" s="32">
        <f>F215-G215+H215</f>
        <v>0</v>
      </c>
      <c r="J215" s="31" t="e">
        <f>IF(B215="",#REF!,B215)</f>
        <v>#REF!</v>
      </c>
    </row>
    <row r="216" spans="1:10" s="1" customFormat="1" ht="75.75" hidden="1" customHeight="1">
      <c r="A216" s="26"/>
      <c r="B216" s="25"/>
      <c r="C216" s="24"/>
      <c r="D216" s="23"/>
      <c r="E216" s="22" t="str">
        <f>IF(LEN($A216) &gt; 0,VLOOKUP($A216, [1]Dział!$A$1:$B$200,2,FALSE),IF(LEN($B216) &gt; 0,VLOOKUP($B216, [1]Rozdz!$A$1:$B$690,2,FALSE),IF(LEN($C216) &gt; 0,VLOOKUP($C216, [1]Paragraf.wydatek!$A$1:$B$290,2,FALSE),"")))</f>
        <v/>
      </c>
      <c r="F216" s="21"/>
      <c r="G216" s="21"/>
      <c r="H216" s="21"/>
      <c r="I216" s="21">
        <f>F216-G216+H216</f>
        <v>0</v>
      </c>
      <c r="J216" s="30" t="e">
        <f>IF(B216="",J215,B216)</f>
        <v>#REF!</v>
      </c>
    </row>
    <row r="217" spans="1:10" s="27" customFormat="1" hidden="1">
      <c r="A217" s="37"/>
      <c r="B217" s="36"/>
      <c r="C217" s="35"/>
      <c r="D217" s="34"/>
      <c r="E217" s="33" t="str">
        <f>IF(LEN($A217) &gt; 0,VLOOKUP($A217, [1]Dział!$A$1:$B$200,2,FALSE),IF(LEN($B217) &gt; 0,VLOOKUP($B217, [1]Rozdz!$A$1:$B$690,2,FALSE),IF(LEN($C217) &gt; 0,VLOOKUP($C217, [1]Paragraf.wydatek!$A$1:$B$290,2,FALSE),"")))</f>
        <v/>
      </c>
      <c r="F217" s="32"/>
      <c r="G217" s="32">
        <f>SUM(G218:G219)</f>
        <v>0</v>
      </c>
      <c r="H217" s="32">
        <f>SUM(H218:H219)</f>
        <v>0</v>
      </c>
      <c r="I217" s="32">
        <f>F217-G217+H217</f>
        <v>0</v>
      </c>
      <c r="J217" s="31" t="e">
        <f>IF(B217="",#REF!,B217)</f>
        <v>#REF!</v>
      </c>
    </row>
    <row r="218" spans="1:10" s="1" customFormat="1" ht="78.75" hidden="1" customHeight="1">
      <c r="A218" s="26"/>
      <c r="B218" s="25"/>
      <c r="C218" s="24"/>
      <c r="D218" s="23"/>
      <c r="E218" s="22" t="str">
        <f>IF(LEN($A218) &gt; 0,VLOOKUP($A218, [1]Dział!$A$1:$B$200,2,FALSE),IF(LEN($B218) &gt; 0,VLOOKUP($B218, [1]Rozdz!$A$1:$B$690,2,FALSE),IF(LEN($C218) &gt; 0,VLOOKUP($C218, [1]Paragraf.wydatek!$A$1:$B$290,2,FALSE),"")))</f>
        <v/>
      </c>
      <c r="F218" s="21"/>
      <c r="G218" s="21"/>
      <c r="H218" s="21"/>
      <c r="I218" s="21">
        <f>F218-G218+H218</f>
        <v>0</v>
      </c>
      <c r="J218" s="30" t="e">
        <f>IF(B218="",J217,B218)</f>
        <v>#REF!</v>
      </c>
    </row>
    <row r="219" spans="1:10" s="1" customFormat="1" ht="78" hidden="1" customHeight="1">
      <c r="A219" s="26"/>
      <c r="B219" s="25"/>
      <c r="C219" s="24"/>
      <c r="D219" s="23"/>
      <c r="E219" s="16" t="str">
        <f>IF(LEN($A219) &gt; 0,VLOOKUP($A219, [1]Dział!$A$1:$B$200,2,FALSE),IF(LEN($B219) &gt; 0,VLOOKUP($B219, [1]Rozdz!$A$1:$B$690,2,FALSE),IF(LEN($C219) &gt; 0,VLOOKUP($C219, [1]Paragraf.wydatek!$A$1:$B$290,2,FALSE),"")))</f>
        <v/>
      </c>
      <c r="F219" s="15"/>
      <c r="G219" s="15"/>
      <c r="H219" s="15"/>
      <c r="I219" s="15">
        <f>F219-G219+H219</f>
        <v>0</v>
      </c>
      <c r="J219" s="30" t="e">
        <f>IF(B219="",J218,B219)</f>
        <v>#REF!</v>
      </c>
    </row>
    <row r="220" spans="1:10" s="1" customFormat="1" ht="15.75" hidden="1" customHeight="1">
      <c r="A220" s="43"/>
      <c r="B220" s="42"/>
      <c r="C220" s="41"/>
      <c r="D220" s="40"/>
      <c r="E220" s="39" t="str">
        <f>IF(LEN($A220) &gt; 0,VLOOKUP($A220, [1]Dział!$A$1:$B$200,2,FALSE),IF(LEN($B220) &gt; 0,VLOOKUP($B220, [1]Rozdz!$A$1:$B$690,2,FALSE),IF(LEN($C220) &gt; 0,VLOOKUP($C220, [1]Paragraf.wydatek!$A$1:$B$290,2,FALSE),"")))</f>
        <v/>
      </c>
      <c r="F220" s="38"/>
      <c r="G220" s="38">
        <f>G221+G226+G228</f>
        <v>0</v>
      </c>
      <c r="H220" s="38">
        <f>H221+H226+H228</f>
        <v>0</v>
      </c>
      <c r="I220" s="38">
        <f>F220-G220+H220</f>
        <v>0</v>
      </c>
      <c r="J220" s="30" t="e">
        <f>IF(B220="",#REF!,B220)</f>
        <v>#REF!</v>
      </c>
    </row>
    <row r="221" spans="1:10" s="27" customFormat="1" ht="17.25" hidden="1" customHeight="1">
      <c r="A221" s="37"/>
      <c r="B221" s="36"/>
      <c r="C221" s="35"/>
      <c r="D221" s="34"/>
      <c r="E221" s="33" t="str">
        <f>IF(LEN($A221) &gt; 0,VLOOKUP($A221, [1]Dział!$A$1:$B$200,2,FALSE),IF(LEN($B221) &gt; 0,VLOOKUP($B221, [1]Rozdz!$A$1:$B$690,2,FALSE),IF(LEN($C221) &gt; 0,VLOOKUP($C221, [1]Paragraf.wydatek!$A$1:$B$290,2,FALSE),"")))</f>
        <v/>
      </c>
      <c r="F221" s="32"/>
      <c r="G221" s="32">
        <f>SUM(G222:G225)</f>
        <v>0</v>
      </c>
      <c r="H221" s="32">
        <f>SUM(H222:H225)</f>
        <v>0</v>
      </c>
      <c r="I221" s="32">
        <f>F221-G221+H221</f>
        <v>0</v>
      </c>
      <c r="J221" s="31" t="e">
        <f>IF(B221="",J220,B221)</f>
        <v>#REF!</v>
      </c>
    </row>
    <row r="222" spans="1:10" s="1" customFormat="1" hidden="1">
      <c r="A222" s="26"/>
      <c r="B222" s="25"/>
      <c r="C222" s="24"/>
      <c r="D222" s="23"/>
      <c r="E222" s="22" t="str">
        <f>IF(LEN($A222) &gt; 0,VLOOKUP($A222, [1]Dział!$A$1:$B$200,2,FALSE),IF(LEN($B222) &gt; 0,VLOOKUP($B222, [1]Rozdz!$A$1:$B$690,2,FALSE),IF(LEN($C222) &gt; 0,VLOOKUP($C222, [1]Paragraf.wydatek!$A$1:$B$290,2,FALSE),"")))</f>
        <v/>
      </c>
      <c r="F222" s="21"/>
      <c r="G222" s="21"/>
      <c r="H222" s="21"/>
      <c r="I222" s="21">
        <f>F222-G222+H222</f>
        <v>0</v>
      </c>
      <c r="J222" s="30" t="e">
        <f>IF(B222="",J221,B222)</f>
        <v>#REF!</v>
      </c>
    </row>
    <row r="223" spans="1:10" s="1" customFormat="1" hidden="1">
      <c r="A223" s="26"/>
      <c r="B223" s="25"/>
      <c r="C223" s="24"/>
      <c r="D223" s="23"/>
      <c r="E223" s="22" t="str">
        <f>IF(LEN($A223) &gt; 0,VLOOKUP($A223, [1]Dział!$A$1:$B$200,2,FALSE),IF(LEN($B223) &gt; 0,VLOOKUP($B223, [1]Rozdz!$A$1:$B$690,2,FALSE),IF(LEN($C223) &gt; 0,VLOOKUP($C223, [1]Paragraf.wydatek!$A$1:$B$290,2,FALSE),"")))</f>
        <v/>
      </c>
      <c r="F223" s="21"/>
      <c r="G223" s="21"/>
      <c r="H223" s="21"/>
      <c r="I223" s="21">
        <f>F223-G223+H223</f>
        <v>0</v>
      </c>
      <c r="J223" s="30" t="e">
        <f>IF(B223="",J222,B223)</f>
        <v>#REF!</v>
      </c>
    </row>
    <row r="224" spans="1:10" s="1" customFormat="1" hidden="1">
      <c r="A224" s="26"/>
      <c r="B224" s="25"/>
      <c r="C224" s="24"/>
      <c r="D224" s="23"/>
      <c r="E224" s="22" t="str">
        <f>IF(LEN($A224) &gt; 0,VLOOKUP($A224, [1]Dział!$A$1:$B$200,2,FALSE),IF(LEN($B224) &gt; 0,VLOOKUP($B224, [1]Rozdz!$A$1:$B$690,2,FALSE),IF(LEN($C224) &gt; 0,VLOOKUP($C224, [1]Paragraf.wydatek!$A$1:$B$290,2,FALSE),"")))</f>
        <v/>
      </c>
      <c r="F224" s="21"/>
      <c r="G224" s="21"/>
      <c r="H224" s="21"/>
      <c r="I224" s="21">
        <f>F224-G224+H224</f>
        <v>0</v>
      </c>
      <c r="J224" s="30"/>
    </row>
    <row r="225" spans="1:10" s="1" customFormat="1" hidden="1">
      <c r="A225" s="26"/>
      <c r="B225" s="25"/>
      <c r="C225" s="24"/>
      <c r="D225" s="23"/>
      <c r="E225" s="22" t="str">
        <f>IF(LEN($A225) &gt; 0,VLOOKUP($A225, [1]Dział!$A$1:$B$200,2,FALSE),IF(LEN($B225) &gt; 0,VLOOKUP($B225, [1]Rozdz!$A$1:$B$690,2,FALSE),IF(LEN($C225) &gt; 0,VLOOKUP($C225, [1]Paragraf.wydatek!$A$1:$B$290,2,FALSE),"")))</f>
        <v/>
      </c>
      <c r="F225" s="21"/>
      <c r="G225" s="21"/>
      <c r="H225" s="21"/>
      <c r="I225" s="21">
        <f>F225-G225+H225</f>
        <v>0</v>
      </c>
      <c r="J225" s="30" t="e">
        <f>IF(B225="",J223,B225)</f>
        <v>#REF!</v>
      </c>
    </row>
    <row r="226" spans="1:10" s="27" customFormat="1" ht="17.25" hidden="1" customHeight="1">
      <c r="A226" s="37"/>
      <c r="B226" s="36"/>
      <c r="C226" s="35"/>
      <c r="D226" s="34"/>
      <c r="E226" s="33" t="str">
        <f>IF(LEN($A226) &gt; 0,VLOOKUP($A226, [1]Dział!$A$1:$B$200,2,FALSE),IF(LEN($B226) &gt; 0,VLOOKUP($B226, [1]Rozdz!$A$1:$B$690,2,FALSE),IF(LEN($C226) &gt; 0,VLOOKUP($C226, [1]Paragraf.wydatek!$A$1:$B$290,2,FALSE),"")))</f>
        <v/>
      </c>
      <c r="F226" s="32"/>
      <c r="G226" s="32">
        <f>SUM(G227)</f>
        <v>0</v>
      </c>
      <c r="H226" s="32">
        <f>SUM(H227)</f>
        <v>0</v>
      </c>
      <c r="I226" s="32">
        <f>F226-G226+H226</f>
        <v>0</v>
      </c>
      <c r="J226" s="31" t="e">
        <f>IF(B226="",J225,B226)</f>
        <v>#REF!</v>
      </c>
    </row>
    <row r="227" spans="1:10" s="1" customFormat="1" hidden="1">
      <c r="A227" s="26"/>
      <c r="B227" s="25"/>
      <c r="C227" s="24"/>
      <c r="D227" s="23"/>
      <c r="E227" s="22" t="str">
        <f>IF(LEN($A227) &gt; 0,VLOOKUP($A227, [1]Dział!$A$1:$B$200,2,FALSE),IF(LEN($B227) &gt; 0,VLOOKUP($B227, [1]Rozdz!$A$1:$B$690,2,FALSE),IF(LEN($C227) &gt; 0,VLOOKUP($C227, [1]Paragraf.wydatek!$A$1:$B$290,2,FALSE),"")))</f>
        <v/>
      </c>
      <c r="F227" s="21"/>
      <c r="G227" s="21"/>
      <c r="H227" s="21"/>
      <c r="I227" s="21">
        <f>F227-G227+H227</f>
        <v>0</v>
      </c>
      <c r="J227" s="30" t="e">
        <f>IF(B227="",J226,B227)</f>
        <v>#REF!</v>
      </c>
    </row>
    <row r="228" spans="1:10" s="27" customFormat="1" ht="17.25" hidden="1" customHeight="1">
      <c r="A228" s="37"/>
      <c r="B228" s="36"/>
      <c r="C228" s="35"/>
      <c r="D228" s="34"/>
      <c r="E228" s="33" t="str">
        <f>IF(LEN($A228) &gt; 0,VLOOKUP($A228, [1]Dział!$A$1:$B$200,2,FALSE),IF(LEN($B228) &gt; 0,VLOOKUP($B228, [1]Rozdz!$A$1:$B$690,2,FALSE),IF(LEN($C228) &gt; 0,VLOOKUP($C228, [1]Paragraf.wydatek!$A$1:$B$290,2,FALSE),"")))</f>
        <v/>
      </c>
      <c r="F228" s="32"/>
      <c r="G228" s="32">
        <f>SUM(G229:G232)</f>
        <v>0</v>
      </c>
      <c r="H228" s="32">
        <f>SUM(H229:H232)</f>
        <v>0</v>
      </c>
      <c r="I228" s="32">
        <f>F228-G228+H228</f>
        <v>0</v>
      </c>
      <c r="J228" s="31" t="e">
        <f>IF(B228="",J227,B228)</f>
        <v>#REF!</v>
      </c>
    </row>
    <row r="229" spans="1:10" s="1" customFormat="1" hidden="1">
      <c r="A229" s="26"/>
      <c r="B229" s="25"/>
      <c r="C229" s="24"/>
      <c r="D229" s="23"/>
      <c r="E229" s="22" t="str">
        <f>IF(LEN($A229) &gt; 0,VLOOKUP($A229, [1]Dział!$A$1:$B$200,2,FALSE),IF(LEN($B229) &gt; 0,VLOOKUP($B229, [1]Rozdz!$A$1:$B$690,2,FALSE),IF(LEN($C229) &gt; 0,VLOOKUP($C229, [1]Paragraf.wydatek!$A$1:$B$290,2,FALSE),"")))</f>
        <v/>
      </c>
      <c r="F229" s="21"/>
      <c r="G229" s="21"/>
      <c r="H229" s="21"/>
      <c r="I229" s="21">
        <f>F229-G229+H229</f>
        <v>0</v>
      </c>
      <c r="J229" s="30" t="e">
        <f>IF(B229="",J228,B229)</f>
        <v>#REF!</v>
      </c>
    </row>
    <row r="230" spans="1:10" s="1" customFormat="1" hidden="1">
      <c r="A230" s="26"/>
      <c r="B230" s="25"/>
      <c r="C230" s="24"/>
      <c r="D230" s="23"/>
      <c r="E230" s="22" t="str">
        <f>IF(LEN($A230) &gt; 0,VLOOKUP($A230, [1]Dział!$A$1:$B$200,2,FALSE),IF(LEN($B230) &gt; 0,VLOOKUP($B230, [1]Rozdz!$A$1:$B$690,2,FALSE),IF(LEN($C230) &gt; 0,VLOOKUP($C230, [1]Paragraf.wydatek!$A$1:$B$290,2,FALSE),"")))</f>
        <v/>
      </c>
      <c r="F230" s="21"/>
      <c r="G230" s="21"/>
      <c r="H230" s="21"/>
      <c r="I230" s="21">
        <f>F230-G230+H230</f>
        <v>0</v>
      </c>
      <c r="J230" s="30" t="e">
        <f>IF(B230="",J229,B230)</f>
        <v>#REF!</v>
      </c>
    </row>
    <row r="231" spans="1:10" s="1" customFormat="1" hidden="1">
      <c r="A231" s="20"/>
      <c r="B231" s="19"/>
      <c r="C231" s="18"/>
      <c r="D231" s="17"/>
      <c r="E231" s="16" t="str">
        <f>IF(LEN($A231) &gt; 0,VLOOKUP($A231, [1]Dział!$A$1:$B$200,2,FALSE),IF(LEN($B231) &gt; 0,VLOOKUP($B231, [1]Rozdz!$A$1:$B$690,2,FALSE),IF(LEN($C231) &gt; 0,VLOOKUP($C231, [1]Paragraf.wydatek!$A$1:$B$290,2,FALSE),"")))</f>
        <v/>
      </c>
      <c r="F231" s="15"/>
      <c r="G231" s="15"/>
      <c r="H231" s="15"/>
      <c r="I231" s="15">
        <f>F231-G231+H231</f>
        <v>0</v>
      </c>
      <c r="J231" s="30"/>
    </row>
    <row r="232" spans="1:10" s="1" customFormat="1" hidden="1">
      <c r="A232" s="26"/>
      <c r="B232" s="25"/>
      <c r="C232" s="24"/>
      <c r="D232" s="23"/>
      <c r="E232" s="22" t="str">
        <f>IF(LEN($A232) &gt; 0,VLOOKUP($A232, [1]Dział!$A$1:$B$200,2,FALSE),IF(LEN($B232) &gt; 0,VLOOKUP($B232, [1]Rozdz!$A$1:$B$690,2,FALSE),IF(LEN($C232) &gt; 0,VLOOKUP($C232, [1]Paragraf.wydatek!$A$1:$B$290,2,FALSE),"")))</f>
        <v/>
      </c>
      <c r="F232" s="21"/>
      <c r="G232" s="21"/>
      <c r="H232" s="21"/>
      <c r="I232" s="21">
        <f>F232-G232+H232</f>
        <v>0</v>
      </c>
      <c r="J232" s="14" t="e">
        <f>IF(B232="",J219,B232)</f>
        <v>#REF!</v>
      </c>
    </row>
    <row r="233" spans="1:10" s="1" customFormat="1" hidden="1">
      <c r="A233" s="26"/>
      <c r="B233" s="25"/>
      <c r="C233" s="24"/>
      <c r="D233" s="23"/>
      <c r="E233" s="22" t="str">
        <f>IF(LEN($A233) &gt; 0,VLOOKUP($A233, [1]Dział!$A$1:$B$200,2,FALSE),IF(LEN($B233) &gt; 0,VLOOKUP($B233, [1]Rozdz!$A$1:$B$690,2,FALSE),IF(LEN($C233) &gt; 0,VLOOKUP($C233, [1]Paragraf.wydatek!$A$1:$B$290,2,FALSE),"")))</f>
        <v/>
      </c>
      <c r="F233" s="21"/>
      <c r="G233" s="21"/>
      <c r="H233" s="21"/>
      <c r="I233" s="21">
        <f>F233-G233+H233</f>
        <v>0</v>
      </c>
      <c r="J233" s="14" t="e">
        <f>IF(B233="",J232,B233)</f>
        <v>#REF!</v>
      </c>
    </row>
    <row r="234" spans="1:10" s="1" customFormat="1" hidden="1">
      <c r="A234" s="26"/>
      <c r="B234" s="25"/>
      <c r="C234" s="24"/>
      <c r="D234" s="23"/>
      <c r="E234" s="22" t="str">
        <f>IF(LEN($A234) &gt; 0,VLOOKUP($A234, [1]Dział!$A$1:$B$200,2,FALSE),IF(LEN($B234) &gt; 0,VLOOKUP($B234, [1]Rozdz!$A$1:$B$690,2,FALSE),IF(LEN($C234) &gt; 0,VLOOKUP($C234, [1]Paragraf.wydatek!$A$1:$B$290,2,FALSE),"")))</f>
        <v/>
      </c>
      <c r="F234" s="21"/>
      <c r="G234" s="21"/>
      <c r="H234" s="21"/>
      <c r="I234" s="21">
        <f>F234-G234+H234</f>
        <v>0</v>
      </c>
      <c r="J234" s="14" t="e">
        <f>IF(B234="",J233,B234)</f>
        <v>#REF!</v>
      </c>
    </row>
    <row r="235" spans="1:10" s="1" customFormat="1" hidden="1">
      <c r="A235" s="26"/>
      <c r="B235" s="25"/>
      <c r="C235" s="24"/>
      <c r="D235" s="23"/>
      <c r="E235" s="22" t="str">
        <f>IF(LEN($A235) &gt; 0,VLOOKUP($A235, [1]Dział!$A$1:$B$200,2,FALSE),IF(LEN($B235) &gt; 0,VLOOKUP($B235, [1]Rozdz!$A$1:$B$690,2,FALSE),IF(LEN($C235) &gt; 0,VLOOKUP($C235, [1]Paragraf.wydatek!$A$1:$B$290,2,FALSE),"")))</f>
        <v/>
      </c>
      <c r="F235" s="21"/>
      <c r="G235" s="21"/>
      <c r="H235" s="21"/>
      <c r="I235" s="21">
        <f>F235-G235+H235</f>
        <v>0</v>
      </c>
      <c r="J235" s="14" t="e">
        <f>IF(B235="",J234,B235)</f>
        <v>#REF!</v>
      </c>
    </row>
    <row r="236" spans="1:10" s="1" customFormat="1" hidden="1">
      <c r="A236" s="26"/>
      <c r="B236" s="25"/>
      <c r="C236" s="24"/>
      <c r="D236" s="23"/>
      <c r="E236" s="22" t="str">
        <f>IF(LEN($A236) &gt; 0,VLOOKUP($A236, [1]Dział!$A$1:$B$200,2,FALSE),IF(LEN($B236) &gt; 0,VLOOKUP($B236, [1]Rozdz!$A$1:$B$690,2,FALSE),IF(LEN($C236) &gt; 0,VLOOKUP($C236, [1]Paragraf.wydatek!$A$1:$B$290,2,FALSE),"")))</f>
        <v/>
      </c>
      <c r="F236" s="21"/>
      <c r="G236" s="21"/>
      <c r="H236" s="21"/>
      <c r="I236" s="21">
        <f>F236-G236+H236</f>
        <v>0</v>
      </c>
      <c r="J236" s="14" t="e">
        <f>IF(B236="",J235,B236)</f>
        <v>#REF!</v>
      </c>
    </row>
    <row r="237" spans="1:10" s="1" customFormat="1" hidden="1">
      <c r="A237" s="26"/>
      <c r="B237" s="25"/>
      <c r="C237" s="24"/>
      <c r="D237" s="23"/>
      <c r="E237" s="22" t="str">
        <f>IF(LEN($A237) &gt; 0,VLOOKUP($A237, [1]Dział!$A$1:$B$200,2,FALSE),IF(LEN($B237) &gt; 0,VLOOKUP($B237, [1]Rozdz!$A$1:$B$690,2,FALSE),IF(LEN($C237) &gt; 0,VLOOKUP($C237, [1]Paragraf.wydatek!$A$1:$B$290,2,FALSE),"")))</f>
        <v/>
      </c>
      <c r="F237" s="21"/>
      <c r="G237" s="21"/>
      <c r="H237" s="21"/>
      <c r="I237" s="21">
        <f>F237-G237+H237</f>
        <v>0</v>
      </c>
      <c r="J237" s="14" t="e">
        <f>IF(B237="",J236,B237)</f>
        <v>#REF!</v>
      </c>
    </row>
    <row r="238" spans="1:10" s="1" customFormat="1" hidden="1">
      <c r="A238" s="26"/>
      <c r="B238" s="25"/>
      <c r="C238" s="24"/>
      <c r="D238" s="23"/>
      <c r="E238" s="22" t="str">
        <f>IF(LEN($A238) &gt; 0,VLOOKUP($A238, [1]Dział!$A$1:$B$200,2,FALSE),IF(LEN($B238) &gt; 0,VLOOKUP($B238, [1]Rozdz!$A$1:$B$690,2,FALSE),IF(LEN($C238) &gt; 0,VLOOKUP($C238, [1]Paragraf.wydatek!$A$1:$B$290,2,FALSE),"")))</f>
        <v/>
      </c>
      <c r="F238" s="21"/>
      <c r="G238" s="21"/>
      <c r="H238" s="21"/>
      <c r="I238" s="21">
        <f>F238-G238+H238</f>
        <v>0</v>
      </c>
      <c r="J238" s="14" t="e">
        <f>IF(B238="",J237,B238)</f>
        <v>#REF!</v>
      </c>
    </row>
    <row r="239" spans="1:10" s="1" customFormat="1" hidden="1">
      <c r="A239" s="26"/>
      <c r="B239" s="25"/>
      <c r="C239" s="24"/>
      <c r="D239" s="23"/>
      <c r="E239" s="22" t="str">
        <f>IF(LEN($A239) &gt; 0,VLOOKUP($A239, [1]Dział!$A$1:$B$200,2,FALSE),IF(LEN($B239) &gt; 0,VLOOKUP($B239, [1]Rozdz!$A$1:$B$690,2,FALSE),IF(LEN($C239) &gt; 0,VLOOKUP($C239, [1]Paragraf.wydatek!$A$1:$B$290,2,FALSE),"")))</f>
        <v/>
      </c>
      <c r="F239" s="21"/>
      <c r="G239" s="21"/>
      <c r="H239" s="21"/>
      <c r="I239" s="21">
        <f>F239-G239+H239</f>
        <v>0</v>
      </c>
      <c r="J239" s="14" t="e">
        <f>IF(B239="",J238,B239)</f>
        <v>#REF!</v>
      </c>
    </row>
    <row r="240" spans="1:10" s="1" customFormat="1" hidden="1">
      <c r="A240" s="26"/>
      <c r="B240" s="25"/>
      <c r="C240" s="24"/>
      <c r="D240" s="23"/>
      <c r="E240" s="22" t="str">
        <f>IF(LEN($A240) &gt; 0,VLOOKUP($A240, [1]Dział!$A$1:$B$200,2,FALSE),IF(LEN($B240) &gt; 0,VLOOKUP($B240, [1]Rozdz!$A$1:$B$690,2,FALSE),IF(LEN($C240) &gt; 0,VLOOKUP($C240, [1]Paragraf.wydatek!$A$1:$B$290,2,FALSE),"")))</f>
        <v/>
      </c>
      <c r="F240" s="21"/>
      <c r="G240" s="21"/>
      <c r="H240" s="21"/>
      <c r="I240" s="21">
        <f>F240-G240+H240</f>
        <v>0</v>
      </c>
      <c r="J240" s="14" t="e">
        <f>IF(B240="",J239,B240)</f>
        <v>#REF!</v>
      </c>
    </row>
    <row r="241" spans="1:10" s="1" customFormat="1" hidden="1">
      <c r="A241" s="26"/>
      <c r="B241" s="25"/>
      <c r="C241" s="24"/>
      <c r="D241" s="23"/>
      <c r="E241" s="22" t="str">
        <f>IF(LEN($A241) &gt; 0,VLOOKUP($A241, [1]Dział!$A$1:$B$200,2,FALSE),IF(LEN($B241) &gt; 0,VLOOKUP($B241, [1]Rozdz!$A$1:$B$690,2,FALSE),IF(LEN($C241) &gt; 0,VLOOKUP($C241, [1]Paragraf.wydatek!$A$1:$B$290,2,FALSE),"")))</f>
        <v/>
      </c>
      <c r="F241" s="21"/>
      <c r="G241" s="21"/>
      <c r="H241" s="21"/>
      <c r="I241" s="21">
        <f>F241-G241+H241</f>
        <v>0</v>
      </c>
      <c r="J241" s="14" t="e">
        <f>IF(B241="",J240,B241)</f>
        <v>#REF!</v>
      </c>
    </row>
    <row r="242" spans="1:10" s="1" customFormat="1" hidden="1">
      <c r="A242" s="26"/>
      <c r="B242" s="25"/>
      <c r="C242" s="24"/>
      <c r="D242" s="23"/>
      <c r="E242" s="22" t="str">
        <f>IF(LEN($A242) &gt; 0,VLOOKUP($A242, [1]Dział!$A$1:$B$200,2,FALSE),IF(LEN($B242) &gt; 0,VLOOKUP($B242, [1]Rozdz!$A$1:$B$690,2,FALSE),IF(LEN($C242) &gt; 0,VLOOKUP($C242, [1]Paragraf.wydatek!$A$1:$B$290,2,FALSE),"")))</f>
        <v/>
      </c>
      <c r="F242" s="21"/>
      <c r="G242" s="21"/>
      <c r="H242" s="21"/>
      <c r="I242" s="21">
        <f>F242-G242+H242</f>
        <v>0</v>
      </c>
      <c r="J242" s="14" t="e">
        <f>IF(B242="",J241,B242)</f>
        <v>#REF!</v>
      </c>
    </row>
    <row r="243" spans="1:10" s="1" customFormat="1" hidden="1">
      <c r="A243" s="26"/>
      <c r="B243" s="25"/>
      <c r="C243" s="24"/>
      <c r="D243" s="23"/>
      <c r="E243" s="22" t="str">
        <f>IF(LEN($A243) &gt; 0,VLOOKUP($A243, [1]Dział!$A$1:$B$200,2,FALSE),IF(LEN($B243) &gt; 0,VLOOKUP($B243, [1]Rozdz!$A$1:$B$690,2,FALSE),IF(LEN($C243) &gt; 0,VLOOKUP($C243, [1]Paragraf.wydatek!$A$1:$B$290,2,FALSE),"")))</f>
        <v/>
      </c>
      <c r="F243" s="21"/>
      <c r="G243" s="21"/>
      <c r="H243" s="21"/>
      <c r="I243" s="21">
        <f>F243-G243+H243</f>
        <v>0</v>
      </c>
      <c r="J243" s="14" t="e">
        <f>IF(B243="",J242,B243)</f>
        <v>#REF!</v>
      </c>
    </row>
    <row r="244" spans="1:10" s="1" customFormat="1" hidden="1">
      <c r="A244" s="26"/>
      <c r="B244" s="25"/>
      <c r="C244" s="24"/>
      <c r="D244" s="23"/>
      <c r="E244" s="22" t="str">
        <f>IF(LEN($A244) &gt; 0,VLOOKUP($A244, [1]Dział!$A$1:$B$200,2,FALSE),IF(LEN($B244) &gt; 0,VLOOKUP($B244, [1]Rozdz!$A$1:$B$690,2,FALSE),IF(LEN($C244) &gt; 0,VLOOKUP($C244, [1]Paragraf.wydatek!$A$1:$B$290,2,FALSE),"")))</f>
        <v/>
      </c>
      <c r="F244" s="21"/>
      <c r="G244" s="21"/>
      <c r="H244" s="21"/>
      <c r="I244" s="21">
        <f>F244-G244+H244</f>
        <v>0</v>
      </c>
      <c r="J244" s="14" t="e">
        <f>IF(B244="",J243,B244)</f>
        <v>#REF!</v>
      </c>
    </row>
    <row r="245" spans="1:10" s="1" customFormat="1" hidden="1">
      <c r="A245" s="26"/>
      <c r="B245" s="25"/>
      <c r="C245" s="24"/>
      <c r="D245" s="23"/>
      <c r="E245" s="22" t="str">
        <f>IF(LEN($A245) &gt; 0,VLOOKUP($A245, [1]Dział!$A$1:$B$200,2,FALSE),IF(LEN($B245) &gt; 0,VLOOKUP($B245, [1]Rozdz!$A$1:$B$690,2,FALSE),IF(LEN($C245) &gt; 0,VLOOKUP($C245, [1]Paragraf.wydatek!$A$1:$B$290,2,FALSE),"")))</f>
        <v/>
      </c>
      <c r="F245" s="21"/>
      <c r="G245" s="21"/>
      <c r="H245" s="21"/>
      <c r="I245" s="21">
        <f>F245-G245+H245</f>
        <v>0</v>
      </c>
      <c r="J245" s="14" t="e">
        <f>IF(B245="",J244,B245)</f>
        <v>#REF!</v>
      </c>
    </row>
    <row r="246" spans="1:10" s="1" customFormat="1" hidden="1">
      <c r="A246" s="26"/>
      <c r="B246" s="25"/>
      <c r="C246" s="24"/>
      <c r="D246" s="23"/>
      <c r="E246" s="22" t="str">
        <f>IF(LEN($A246) &gt; 0,VLOOKUP($A246, [1]Dział!$A$1:$B$200,2,FALSE),IF(LEN($B246) &gt; 0,VLOOKUP($B246, [1]Rozdz!$A$1:$B$690,2,FALSE),IF(LEN($C246) &gt; 0,VLOOKUP($C246, [1]Paragraf.wydatek!$A$1:$B$290,2,FALSE),"")))</f>
        <v/>
      </c>
      <c r="F246" s="21"/>
      <c r="G246" s="21"/>
      <c r="H246" s="21"/>
      <c r="I246" s="21">
        <f>F246-G246+H246</f>
        <v>0</v>
      </c>
      <c r="J246" s="14" t="e">
        <f>IF(B246="",J245,B246)</f>
        <v>#REF!</v>
      </c>
    </row>
    <row r="247" spans="1:10" s="1" customFormat="1" hidden="1">
      <c r="A247" s="26"/>
      <c r="B247" s="25"/>
      <c r="C247" s="24"/>
      <c r="D247" s="23"/>
      <c r="E247" s="22" t="str">
        <f>IF(LEN($A247) &gt; 0,VLOOKUP($A247, [1]Dział!$A$1:$B$200,2,FALSE),IF(LEN($B247) &gt; 0,VLOOKUP($B247, [1]Rozdz!$A$1:$B$690,2,FALSE),IF(LEN($C247) &gt; 0,VLOOKUP($C247, [1]Paragraf.wydatek!$A$1:$B$290,2,FALSE),"")))</f>
        <v/>
      </c>
      <c r="F247" s="21"/>
      <c r="G247" s="21"/>
      <c r="H247" s="21"/>
      <c r="I247" s="21">
        <f>F247-G247+H247</f>
        <v>0</v>
      </c>
      <c r="J247" s="14" t="e">
        <f>IF(B247="",J246,B247)</f>
        <v>#REF!</v>
      </c>
    </row>
    <row r="248" spans="1:10" s="1" customFormat="1" hidden="1">
      <c r="A248" s="26"/>
      <c r="B248" s="25"/>
      <c r="C248" s="24"/>
      <c r="D248" s="23"/>
      <c r="E248" s="22" t="str">
        <f>IF(LEN($A248) &gt; 0,VLOOKUP($A248, [1]Dział!$A$1:$B$200,2,FALSE),IF(LEN($B248) &gt; 0,VLOOKUP($B248, [1]Rozdz!$A$1:$B$690,2,FALSE),IF(LEN($C248) &gt; 0,VLOOKUP($C248, [1]Paragraf.wydatek!$A$1:$B$290,2,FALSE),"")))</f>
        <v/>
      </c>
      <c r="F248" s="21"/>
      <c r="G248" s="21"/>
      <c r="H248" s="21"/>
      <c r="I248" s="21">
        <f>F248-G248+H248</f>
        <v>0</v>
      </c>
      <c r="J248" s="14" t="e">
        <f>IF(B248="",J247,B248)</f>
        <v>#REF!</v>
      </c>
    </row>
    <row r="249" spans="1:10" s="1" customFormat="1" hidden="1">
      <c r="A249" s="26"/>
      <c r="B249" s="25"/>
      <c r="C249" s="24"/>
      <c r="D249" s="23"/>
      <c r="E249" s="22" t="str">
        <f>IF(LEN($A249) &gt; 0,VLOOKUP($A249, [1]Dział!$A$1:$B$200,2,FALSE),IF(LEN($B249) &gt; 0,VLOOKUP($B249, [1]Rozdz!$A$1:$B$690,2,FALSE),IF(LEN($C249) &gt; 0,VLOOKUP($C249, [1]Paragraf.wydatek!$A$1:$B$290,2,FALSE),"")))</f>
        <v/>
      </c>
      <c r="F249" s="21"/>
      <c r="G249" s="21"/>
      <c r="H249" s="21"/>
      <c r="I249" s="21">
        <f>F249-G249+H249</f>
        <v>0</v>
      </c>
      <c r="J249" s="14" t="e">
        <f>IF(B249="",J248,B249)</f>
        <v>#REF!</v>
      </c>
    </row>
    <row r="250" spans="1:10" s="1" customFormat="1" hidden="1">
      <c r="A250" s="26"/>
      <c r="B250" s="25"/>
      <c r="C250" s="24"/>
      <c r="D250" s="23"/>
      <c r="E250" s="22" t="str">
        <f>IF(LEN($A250) &gt; 0,VLOOKUP($A250, [1]Dział!$A$1:$B$200,2,FALSE),IF(LEN($B250) &gt; 0,VLOOKUP($B250, [1]Rozdz!$A$1:$B$690,2,FALSE),IF(LEN($C250) &gt; 0,VLOOKUP($C250, [1]Paragraf.wydatek!$A$1:$B$290,2,FALSE),"")))</f>
        <v/>
      </c>
      <c r="F250" s="21"/>
      <c r="G250" s="21"/>
      <c r="H250" s="21"/>
      <c r="I250" s="21">
        <f>F250-G250+H250</f>
        <v>0</v>
      </c>
      <c r="J250" s="14" t="e">
        <f>IF(B250="",J249,B250)</f>
        <v>#REF!</v>
      </c>
    </row>
    <row r="251" spans="1:10" s="1" customFormat="1" hidden="1">
      <c r="A251" s="26"/>
      <c r="B251" s="25"/>
      <c r="C251" s="24"/>
      <c r="D251" s="23"/>
      <c r="E251" s="22" t="str">
        <f>IF(LEN($A251) &gt; 0,VLOOKUP($A251, [1]Dział!$A$1:$B$200,2,FALSE),IF(LEN($B251) &gt; 0,VLOOKUP($B251, [1]Rozdz!$A$1:$B$690,2,FALSE),IF(LEN($C251) &gt; 0,VLOOKUP($C251, [1]Paragraf.wydatek!$A$1:$B$290,2,FALSE),"")))</f>
        <v/>
      </c>
      <c r="F251" s="21"/>
      <c r="G251" s="21"/>
      <c r="H251" s="21"/>
      <c r="I251" s="21">
        <f>F251-G251+H251</f>
        <v>0</v>
      </c>
      <c r="J251" s="14" t="e">
        <f>IF(B251="",J250,B251)</f>
        <v>#REF!</v>
      </c>
    </row>
    <row r="252" spans="1:10" s="1" customFormat="1" hidden="1">
      <c r="A252" s="26"/>
      <c r="B252" s="25"/>
      <c r="C252" s="24"/>
      <c r="D252" s="23"/>
      <c r="E252" s="22" t="str">
        <f>IF(LEN($A252) &gt; 0,VLOOKUP($A252, [1]Dział!$A$1:$B$200,2,FALSE),IF(LEN($B252) &gt; 0,VLOOKUP($B252, [1]Rozdz!$A$1:$B$690,2,FALSE),IF(LEN($C252) &gt; 0,VLOOKUP($C252, [1]Paragraf.wydatek!$A$1:$B$290,2,FALSE),"")))</f>
        <v/>
      </c>
      <c r="F252" s="21"/>
      <c r="G252" s="21"/>
      <c r="H252" s="21"/>
      <c r="I252" s="21">
        <f>F252-G252+H252</f>
        <v>0</v>
      </c>
      <c r="J252" s="14" t="e">
        <f>IF(B252="",J251,B252)</f>
        <v>#REF!</v>
      </c>
    </row>
    <row r="253" spans="1:10" s="1" customFormat="1" hidden="1">
      <c r="A253" s="26"/>
      <c r="B253" s="25"/>
      <c r="C253" s="24"/>
      <c r="D253" s="23"/>
      <c r="E253" s="22" t="str">
        <f>IF(LEN($A253) &gt; 0,VLOOKUP($A253, [1]Dział!$A$1:$B$200,2,FALSE),IF(LEN($B253) &gt; 0,VLOOKUP($B253, [1]Rozdz!$A$1:$B$690,2,FALSE),IF(LEN($C253) &gt; 0,VLOOKUP($C253, [1]Paragraf.wydatek!$A$1:$B$290,2,FALSE),"")))</f>
        <v/>
      </c>
      <c r="F253" s="21"/>
      <c r="G253" s="21"/>
      <c r="H253" s="21"/>
      <c r="I253" s="21">
        <f>F253-G253+H253</f>
        <v>0</v>
      </c>
      <c r="J253" s="14" t="e">
        <f>IF(B253="",J252,B253)</f>
        <v>#REF!</v>
      </c>
    </row>
    <row r="254" spans="1:10" s="1" customFormat="1" hidden="1">
      <c r="A254" s="26"/>
      <c r="B254" s="25"/>
      <c r="C254" s="24"/>
      <c r="D254" s="23"/>
      <c r="E254" s="22" t="str">
        <f>IF(LEN($A254) &gt; 0,VLOOKUP($A254, [1]Dział!$A$1:$B$200,2,FALSE),IF(LEN($B254) &gt; 0,VLOOKUP($B254, [1]Rozdz!$A$1:$B$690,2,FALSE),IF(LEN($C254) &gt; 0,VLOOKUP($C254, [1]Paragraf.wydatek!$A$1:$B$290,2,FALSE),"")))</f>
        <v/>
      </c>
      <c r="F254" s="29"/>
      <c r="G254" s="29"/>
      <c r="H254" s="29"/>
      <c r="I254" s="21">
        <f>F254-G254+H254</f>
        <v>0</v>
      </c>
      <c r="J254" s="14" t="e">
        <f>IF(B254="",J253,B254)</f>
        <v>#REF!</v>
      </c>
    </row>
    <row r="255" spans="1:10" s="1" customFormat="1" hidden="1">
      <c r="A255" s="26"/>
      <c r="B255" s="25"/>
      <c r="C255" s="24"/>
      <c r="D255" s="23"/>
      <c r="E255" s="22" t="str">
        <f>IF(LEN($A255) &gt; 0,VLOOKUP($A255, [1]Dział!$A$1:$B$200,2,FALSE),IF(LEN($B255) &gt; 0,VLOOKUP($B255, [1]Rozdz!$A$1:$B$690,2,FALSE),IF(LEN($C255) &gt; 0,VLOOKUP($C255, [1]Paragraf.wydatek!$A$1:$B$290,2,FALSE),"")))</f>
        <v/>
      </c>
      <c r="F255" s="21"/>
      <c r="G255" s="21"/>
      <c r="H255" s="21"/>
      <c r="I255" s="21">
        <f>F255-G255+H255</f>
        <v>0</v>
      </c>
      <c r="J255" s="14" t="e">
        <f>IF(B255="",J254,B255)</f>
        <v>#REF!</v>
      </c>
    </row>
    <row r="256" spans="1:10" s="1" customFormat="1" hidden="1">
      <c r="A256" s="26"/>
      <c r="B256" s="25"/>
      <c r="C256" s="24"/>
      <c r="D256" s="23"/>
      <c r="E256" s="22" t="str">
        <f>IF(LEN($A256) &gt; 0,VLOOKUP($A256, [1]Dział!$A$1:$B$200,2,FALSE),IF(LEN($B256) &gt; 0,VLOOKUP($B256, [1]Rozdz!$A$1:$B$690,2,FALSE),IF(LEN($C256) &gt; 0,VLOOKUP($C256, [1]Paragraf.wydatek!$A$1:$B$290,2,FALSE),"")))</f>
        <v/>
      </c>
      <c r="F256" s="21"/>
      <c r="G256" s="21"/>
      <c r="H256" s="21"/>
      <c r="I256" s="21">
        <f>F256-G256+H256</f>
        <v>0</v>
      </c>
      <c r="J256" s="14" t="e">
        <f>IF(B256="",J255,B256)</f>
        <v>#REF!</v>
      </c>
    </row>
    <row r="257" spans="1:10" s="1" customFormat="1" hidden="1">
      <c r="A257" s="26"/>
      <c r="B257" s="25"/>
      <c r="C257" s="24"/>
      <c r="D257" s="23"/>
      <c r="E257" s="22" t="str">
        <f>IF(LEN($A257) &gt; 0,VLOOKUP($A257, [1]Dział!$A$1:$B$200,2,FALSE),IF(LEN($B257) &gt; 0,VLOOKUP($B257, [1]Rozdz!$A$1:$B$690,2,FALSE),IF(LEN($C257) &gt; 0,VLOOKUP($C257, [1]Paragraf.wydatek!$A$1:$B$290,2,FALSE),"")))</f>
        <v/>
      </c>
      <c r="F257" s="21"/>
      <c r="G257" s="21"/>
      <c r="H257" s="21"/>
      <c r="I257" s="21">
        <f>F257-G257+H257</f>
        <v>0</v>
      </c>
      <c r="J257" s="14" t="e">
        <f>IF(B257="",J256,B257)</f>
        <v>#REF!</v>
      </c>
    </row>
    <row r="258" spans="1:10" s="1" customFormat="1" hidden="1">
      <c r="A258" s="26"/>
      <c r="B258" s="25"/>
      <c r="C258" s="24"/>
      <c r="D258" s="23"/>
      <c r="E258" s="22" t="str">
        <f>IF(LEN($A258) &gt; 0,VLOOKUP($A258, [1]Dział!$A$1:$B$200,2,FALSE),IF(LEN($B258) &gt; 0,VLOOKUP($B258, [1]Rozdz!$A$1:$B$690,2,FALSE),IF(LEN($C258) &gt; 0,VLOOKUP($C258, [1]Paragraf.wydatek!$A$1:$B$290,2,FALSE),"")))</f>
        <v/>
      </c>
      <c r="F258" s="21"/>
      <c r="G258" s="21"/>
      <c r="H258" s="21"/>
      <c r="I258" s="21">
        <f>F258-G258+H258</f>
        <v>0</v>
      </c>
      <c r="J258" s="14" t="e">
        <f>IF(B258="",J257,B258)</f>
        <v>#REF!</v>
      </c>
    </row>
    <row r="259" spans="1:10" s="1" customFormat="1" hidden="1">
      <c r="A259" s="26"/>
      <c r="B259" s="25"/>
      <c r="C259" s="24"/>
      <c r="D259" s="23"/>
      <c r="E259" s="22" t="str">
        <f>IF(LEN($A259) &gt; 0,VLOOKUP($A259, [1]Dział!$A$1:$B$200,2,FALSE),IF(LEN($B259) &gt; 0,VLOOKUP($B259, [1]Rozdz!$A$1:$B$690,2,FALSE),IF(LEN($C259) &gt; 0,VLOOKUP($C259, [1]Paragraf.wydatek!$A$1:$B$290,2,FALSE),"")))</f>
        <v/>
      </c>
      <c r="F259" s="21"/>
      <c r="G259" s="21"/>
      <c r="H259" s="21"/>
      <c r="I259" s="21">
        <f>F259-G259+H259</f>
        <v>0</v>
      </c>
      <c r="J259" s="14" t="e">
        <f>IF(B259="",J258,B259)</f>
        <v>#REF!</v>
      </c>
    </row>
    <row r="260" spans="1:10" s="1" customFormat="1" hidden="1">
      <c r="A260" s="26"/>
      <c r="B260" s="25"/>
      <c r="C260" s="24"/>
      <c r="D260" s="23"/>
      <c r="E260" s="22" t="str">
        <f>IF(LEN($A260) &gt; 0,VLOOKUP($A260, [1]Dział!$A$1:$B$200,2,FALSE),IF(LEN($B260) &gt; 0,VLOOKUP($B260, [1]Rozdz!$A$1:$B$690,2,FALSE),IF(LEN($C260) &gt; 0,VLOOKUP($C260, [1]Paragraf.wydatek!$A$1:$B$290,2,FALSE),"")))</f>
        <v/>
      </c>
      <c r="F260" s="21"/>
      <c r="G260" s="21"/>
      <c r="H260" s="21"/>
      <c r="I260" s="21">
        <f>F260-G260+H260</f>
        <v>0</v>
      </c>
      <c r="J260" s="14" t="e">
        <f>IF(B260="",J259,B260)</f>
        <v>#REF!</v>
      </c>
    </row>
    <row r="261" spans="1:10" s="1" customFormat="1" hidden="1">
      <c r="A261" s="26"/>
      <c r="B261" s="25"/>
      <c r="C261" s="24"/>
      <c r="D261" s="23"/>
      <c r="E261" s="22" t="str">
        <f>IF(LEN($A261) &gt; 0,VLOOKUP($A261, [1]Dział!$A$1:$B$200,2,FALSE),IF(LEN($B261) &gt; 0,VLOOKUP($B261, [1]Rozdz!$A$1:$B$690,2,FALSE),IF(LEN($C261) &gt; 0,VLOOKUP($C261, [1]Paragraf.wydatek!$A$1:$B$290,2,FALSE),"")))</f>
        <v/>
      </c>
      <c r="F261" s="21"/>
      <c r="G261" s="21"/>
      <c r="H261" s="21"/>
      <c r="I261" s="21">
        <f>F261-G261+H261</f>
        <v>0</v>
      </c>
      <c r="J261" s="14" t="e">
        <f>IF(B261="",J260,B261)</f>
        <v>#REF!</v>
      </c>
    </row>
    <row r="262" spans="1:10" s="1" customFormat="1" hidden="1">
      <c r="A262" s="26"/>
      <c r="B262" s="25"/>
      <c r="C262" s="24"/>
      <c r="D262" s="23"/>
      <c r="E262" s="22" t="str">
        <f>IF(LEN($A262) &gt; 0,VLOOKUP($A262, [1]Dział!$A$1:$B$200,2,FALSE),IF(LEN($B262) &gt; 0,VLOOKUP($B262, [1]Rozdz!$A$1:$B$690,2,FALSE),IF(LEN($C262) &gt; 0,VLOOKUP($C262, [1]Paragraf.wydatek!$A$1:$B$290,2,FALSE),"")))</f>
        <v/>
      </c>
      <c r="F262" s="21"/>
      <c r="G262" s="21"/>
      <c r="H262" s="21"/>
      <c r="I262" s="21">
        <f>F262-G262+H262</f>
        <v>0</v>
      </c>
      <c r="J262" s="14" t="e">
        <f>IF(B262="",J261,B262)</f>
        <v>#REF!</v>
      </c>
    </row>
    <row r="263" spans="1:10" s="1" customFormat="1" hidden="1">
      <c r="A263" s="26"/>
      <c r="B263" s="25"/>
      <c r="C263" s="24"/>
      <c r="D263" s="23"/>
      <c r="E263" s="22" t="str">
        <f>IF(LEN($A263) &gt; 0,VLOOKUP($A263, [1]Dział!$A$1:$B$200,2,FALSE),IF(LEN($B263) &gt; 0,VLOOKUP($B263, [1]Rozdz!$A$1:$B$690,2,FALSE),IF(LEN($C263) &gt; 0,VLOOKUP($C263, [1]Paragraf.wydatek!$A$1:$B$290,2,FALSE),"")))</f>
        <v/>
      </c>
      <c r="F263" s="21"/>
      <c r="G263" s="21"/>
      <c r="H263" s="21"/>
      <c r="I263" s="21">
        <f>F263-G263+H263</f>
        <v>0</v>
      </c>
      <c r="J263" s="14" t="e">
        <f>IF(B263="",J262,B263)</f>
        <v>#REF!</v>
      </c>
    </row>
    <row r="264" spans="1:10" s="1" customFormat="1" hidden="1">
      <c r="A264" s="26"/>
      <c r="B264" s="25"/>
      <c r="C264" s="24"/>
      <c r="D264" s="23"/>
      <c r="E264" s="22" t="str">
        <f>IF(LEN($A264) &gt; 0,VLOOKUP($A264, [1]Dział!$A$1:$B$200,2,FALSE),IF(LEN($B264) &gt; 0,VLOOKUP($B264, [1]Rozdz!$A$1:$B$690,2,FALSE),IF(LEN($C264) &gt; 0,VLOOKUP($C264, [1]Paragraf.wydatek!$A$1:$B$290,2,FALSE),"")))</f>
        <v/>
      </c>
      <c r="F264" s="21"/>
      <c r="G264" s="21"/>
      <c r="H264" s="21"/>
      <c r="I264" s="21">
        <f>F264-G264+H264</f>
        <v>0</v>
      </c>
      <c r="J264" s="14" t="e">
        <f>IF(B264="",J263,B264)</f>
        <v>#REF!</v>
      </c>
    </row>
    <row r="265" spans="1:10" s="1" customFormat="1" hidden="1">
      <c r="A265" s="26"/>
      <c r="B265" s="25"/>
      <c r="C265" s="24"/>
      <c r="D265" s="23"/>
      <c r="E265" s="22" t="str">
        <f>IF(LEN($A265) &gt; 0,VLOOKUP($A265, [1]Dział!$A$1:$B$200,2,FALSE),IF(LEN($B265) &gt; 0,VLOOKUP($B265, [1]Rozdz!$A$1:$B$690,2,FALSE),IF(LEN($C265) &gt; 0,VLOOKUP($C265, [1]Paragraf.wydatek!$A$1:$B$290,2,FALSE),"")))</f>
        <v/>
      </c>
      <c r="F265" s="21"/>
      <c r="G265" s="21"/>
      <c r="H265" s="21"/>
      <c r="I265" s="21">
        <f>F265-G265+H265</f>
        <v>0</v>
      </c>
      <c r="J265" s="14" t="e">
        <f>IF(B265="",J264,B265)</f>
        <v>#REF!</v>
      </c>
    </row>
    <row r="266" spans="1:10" s="1" customFormat="1" hidden="1">
      <c r="A266" s="26"/>
      <c r="B266" s="25"/>
      <c r="C266" s="24"/>
      <c r="D266" s="23"/>
      <c r="E266" s="22" t="str">
        <f>IF(LEN($A266) &gt; 0,VLOOKUP($A266, [1]Dział!$A$1:$B$200,2,FALSE),IF(LEN($B266) &gt; 0,VLOOKUP($B266, [1]Rozdz!$A$1:$B$690,2,FALSE),IF(LEN($C266) &gt; 0,VLOOKUP($C266, [1]Paragraf.wydatek!$A$1:$B$290,2,FALSE),"")))</f>
        <v/>
      </c>
      <c r="F266" s="21"/>
      <c r="G266" s="21"/>
      <c r="H266" s="21"/>
      <c r="I266" s="21">
        <f>F266-G266+H266</f>
        <v>0</v>
      </c>
      <c r="J266" s="14" t="e">
        <f>IF(B266="",J265,B266)</f>
        <v>#REF!</v>
      </c>
    </row>
    <row r="267" spans="1:10" s="1" customFormat="1" hidden="1">
      <c r="A267" s="26"/>
      <c r="B267" s="25"/>
      <c r="C267" s="24"/>
      <c r="D267" s="23"/>
      <c r="E267" s="22" t="str">
        <f>IF(LEN($A267) &gt; 0,VLOOKUP($A267, [1]Dział!$A$1:$B$200,2,FALSE),IF(LEN($B267) &gt; 0,VLOOKUP($B267, [1]Rozdz!$A$1:$B$690,2,FALSE),IF(LEN($C267) &gt; 0,VLOOKUP($C267, [1]Paragraf.wydatek!$A$1:$B$290,2,FALSE),"")))</f>
        <v/>
      </c>
      <c r="F267" s="21"/>
      <c r="G267" s="21"/>
      <c r="H267" s="21"/>
      <c r="I267" s="21">
        <f>F267-G267+H267</f>
        <v>0</v>
      </c>
      <c r="J267" s="14" t="e">
        <f>IF(B267="",J266,B267)</f>
        <v>#REF!</v>
      </c>
    </row>
    <row r="268" spans="1:10" s="1" customFormat="1" hidden="1">
      <c r="A268" s="26"/>
      <c r="B268" s="25"/>
      <c r="C268" s="24"/>
      <c r="D268" s="23"/>
      <c r="E268" s="22" t="str">
        <f>IF(LEN($A268) &gt; 0,VLOOKUP($A268, [1]Dział!$A$1:$B$200,2,FALSE),IF(LEN($B268) &gt; 0,VLOOKUP($B268, [1]Rozdz!$A$1:$B$690,2,FALSE),IF(LEN($C268) &gt; 0,VLOOKUP($C268, [1]Paragraf.wydatek!$A$1:$B$290,2,FALSE),"")))</f>
        <v/>
      </c>
      <c r="F268" s="21"/>
      <c r="G268" s="21"/>
      <c r="H268" s="21"/>
      <c r="I268" s="21">
        <f>F268-G268+H268</f>
        <v>0</v>
      </c>
      <c r="J268" s="14" t="e">
        <f>IF(B268="",J267,B268)</f>
        <v>#REF!</v>
      </c>
    </row>
    <row r="269" spans="1:10" s="1" customFormat="1" hidden="1">
      <c r="A269" s="26"/>
      <c r="B269" s="25"/>
      <c r="C269" s="24"/>
      <c r="D269" s="23"/>
      <c r="E269" s="22" t="str">
        <f>IF(LEN($A269) &gt; 0,VLOOKUP($A269, [1]Dział!$A$1:$B$200,2,FALSE),IF(LEN($B269) &gt; 0,VLOOKUP($B269, [1]Rozdz!$A$1:$B$690,2,FALSE),IF(LEN($C269) &gt; 0,VLOOKUP($C269, [1]Paragraf.wydatek!$A$1:$B$290,2,FALSE),"")))</f>
        <v/>
      </c>
      <c r="F269" s="21"/>
      <c r="G269" s="21"/>
      <c r="H269" s="21"/>
      <c r="I269" s="21">
        <f>F269-G269+H269</f>
        <v>0</v>
      </c>
      <c r="J269" s="14" t="e">
        <f>IF(B269="",J268,B269)</f>
        <v>#REF!</v>
      </c>
    </row>
    <row r="270" spans="1:10" s="1" customFormat="1" hidden="1">
      <c r="A270" s="26"/>
      <c r="B270" s="25"/>
      <c r="C270" s="24"/>
      <c r="D270" s="23"/>
      <c r="E270" s="22" t="str">
        <f>IF(LEN($A270) &gt; 0,VLOOKUP($A270, [1]Dział!$A$1:$B$200,2,FALSE),IF(LEN($B270) &gt; 0,VLOOKUP($B270, [1]Rozdz!$A$1:$B$690,2,FALSE),IF(LEN($C270) &gt; 0,VLOOKUP($C270, [1]Paragraf.wydatek!$A$1:$B$290,2,FALSE),"")))</f>
        <v/>
      </c>
      <c r="F270" s="21"/>
      <c r="G270" s="21"/>
      <c r="H270" s="21"/>
      <c r="I270" s="21">
        <f>F270-G270+H270</f>
        <v>0</v>
      </c>
      <c r="J270" s="14" t="e">
        <f>IF(B270="",J269,B270)</f>
        <v>#REF!</v>
      </c>
    </row>
    <row r="271" spans="1:10" s="1" customFormat="1" hidden="1">
      <c r="A271" s="26"/>
      <c r="B271" s="25"/>
      <c r="C271" s="24"/>
      <c r="D271" s="23"/>
      <c r="E271" s="22" t="str">
        <f>IF(LEN($A271) &gt; 0,VLOOKUP($A271, [1]Dział!$A$1:$B$200,2,FALSE),IF(LEN($B271) &gt; 0,VLOOKUP($B271, [1]Rozdz!$A$1:$B$690,2,FALSE),IF(LEN($C271) &gt; 0,VLOOKUP($C271, [1]Paragraf.wydatek!$A$1:$B$290,2,FALSE),"")))</f>
        <v/>
      </c>
      <c r="F271" s="21"/>
      <c r="G271" s="21"/>
      <c r="H271" s="21"/>
      <c r="I271" s="21">
        <f>F271-G271+H271</f>
        <v>0</v>
      </c>
      <c r="J271" s="14" t="e">
        <f>IF(B271="",J270,B271)</f>
        <v>#REF!</v>
      </c>
    </row>
    <row r="272" spans="1:10" s="1" customFormat="1" hidden="1">
      <c r="A272" s="26"/>
      <c r="B272" s="25"/>
      <c r="C272" s="24"/>
      <c r="D272" s="23"/>
      <c r="E272" s="22" t="str">
        <f>IF(LEN($A272) &gt; 0,VLOOKUP($A272, [1]Dział!$A$1:$B$200,2,FALSE),IF(LEN($B272) &gt; 0,VLOOKUP($B272, [1]Rozdz!$A$1:$B$690,2,FALSE),IF(LEN($C272) &gt; 0,VLOOKUP($C272, [1]Paragraf.wydatek!$A$1:$B$290,2,FALSE),"")))</f>
        <v/>
      </c>
      <c r="F272" s="21"/>
      <c r="G272" s="21"/>
      <c r="H272" s="21"/>
      <c r="I272" s="21">
        <f>F272-G272+H272</f>
        <v>0</v>
      </c>
      <c r="J272" s="14" t="e">
        <f>IF(B272="",J271,B272)</f>
        <v>#REF!</v>
      </c>
    </row>
    <row r="273" spans="1:10" s="1" customFormat="1" hidden="1">
      <c r="A273" s="26"/>
      <c r="B273" s="25"/>
      <c r="C273" s="24"/>
      <c r="D273" s="23"/>
      <c r="E273" s="22" t="str">
        <f>IF(LEN($A273) &gt; 0,VLOOKUP($A273, [1]Dział!$A$1:$B$200,2,FALSE),IF(LEN($B273) &gt; 0,VLOOKUP($B273, [1]Rozdz!$A$1:$B$690,2,FALSE),IF(LEN($C273) &gt; 0,VLOOKUP($C273, [1]Paragraf.wydatek!$A$1:$B$290,2,FALSE),"")))</f>
        <v/>
      </c>
      <c r="F273" s="21"/>
      <c r="G273" s="21"/>
      <c r="H273" s="21"/>
      <c r="I273" s="21">
        <f>F273-G273+H273</f>
        <v>0</v>
      </c>
      <c r="J273" s="14" t="e">
        <f>IF(B273="",J272,B273)</f>
        <v>#REF!</v>
      </c>
    </row>
    <row r="274" spans="1:10" s="1" customFormat="1" hidden="1">
      <c r="A274" s="26"/>
      <c r="B274" s="25"/>
      <c r="C274" s="24"/>
      <c r="D274" s="23"/>
      <c r="E274" s="22" t="str">
        <f>IF(LEN($A274) &gt; 0,VLOOKUP($A274, [1]Dział!$A$1:$B$200,2,FALSE),IF(LEN($B274) &gt; 0,VLOOKUP($B274, [1]Rozdz!$A$1:$B$690,2,FALSE),IF(LEN($C274) &gt; 0,VLOOKUP($C274, [1]Paragraf.wydatek!$A$1:$B$290,2,FALSE),"")))</f>
        <v/>
      </c>
      <c r="F274" s="21"/>
      <c r="G274" s="21"/>
      <c r="H274" s="21"/>
      <c r="I274" s="21">
        <f>F274-G274+H274</f>
        <v>0</v>
      </c>
      <c r="J274" s="14" t="e">
        <f>IF(B274="",J273,B274)</f>
        <v>#REF!</v>
      </c>
    </row>
    <row r="275" spans="1:10" s="1" customFormat="1" hidden="1">
      <c r="A275" s="26"/>
      <c r="B275" s="25"/>
      <c r="C275" s="24"/>
      <c r="D275" s="23"/>
      <c r="E275" s="22" t="str">
        <f>IF(LEN($A275) &gt; 0,VLOOKUP($A275, [1]Dział!$A$1:$B$200,2,FALSE),IF(LEN($B275) &gt; 0,VLOOKUP($B275, [1]Rozdz!$A$1:$B$690,2,FALSE),IF(LEN($C275) &gt; 0,VLOOKUP($C275, [1]Paragraf.wydatek!$A$1:$B$290,2,FALSE),"")))</f>
        <v/>
      </c>
      <c r="F275" s="21"/>
      <c r="G275" s="21"/>
      <c r="H275" s="21"/>
      <c r="I275" s="21">
        <f>F275-G275+H275</f>
        <v>0</v>
      </c>
      <c r="J275" s="14" t="e">
        <f>IF(B275="",J274,B275)</f>
        <v>#REF!</v>
      </c>
    </row>
    <row r="276" spans="1:10" s="1" customFormat="1" hidden="1">
      <c r="A276" s="26"/>
      <c r="B276" s="25"/>
      <c r="C276" s="24"/>
      <c r="D276" s="23"/>
      <c r="E276" s="22" t="str">
        <f>IF(LEN($A276) &gt; 0,VLOOKUP($A276, [1]Dział!$A$1:$B$200,2,FALSE),IF(LEN($B276) &gt; 0,VLOOKUP($B276, [1]Rozdz!$A$1:$B$690,2,FALSE),IF(LEN($C276) &gt; 0,VLOOKUP($C276, [1]Paragraf.wydatek!$A$1:$B$290,2,FALSE),"")))</f>
        <v/>
      </c>
      <c r="F276" s="21"/>
      <c r="G276" s="21"/>
      <c r="H276" s="21"/>
      <c r="I276" s="21">
        <f>F276-G276+H276</f>
        <v>0</v>
      </c>
      <c r="J276" s="14" t="e">
        <f>IF(B276="",J275,B276)</f>
        <v>#REF!</v>
      </c>
    </row>
    <row r="277" spans="1:10" s="1" customFormat="1" hidden="1">
      <c r="A277" s="26"/>
      <c r="B277" s="25"/>
      <c r="C277" s="24"/>
      <c r="D277" s="23"/>
      <c r="E277" s="22" t="str">
        <f>IF(LEN($A277) &gt; 0,VLOOKUP($A277, [1]Dział!$A$1:$B$200,2,FALSE),IF(LEN($B277) &gt; 0,VLOOKUP($B277, [1]Rozdz!$A$1:$B$690,2,FALSE),IF(LEN($C277) &gt; 0,VLOOKUP($C277, [1]Paragraf.wydatek!$A$1:$B$290,2,FALSE),"")))</f>
        <v/>
      </c>
      <c r="F277" s="21"/>
      <c r="G277" s="21"/>
      <c r="H277" s="21"/>
      <c r="I277" s="21">
        <f>F277-G277+H277</f>
        <v>0</v>
      </c>
      <c r="J277" s="14" t="e">
        <f>IF(B277="",J276,B277)</f>
        <v>#REF!</v>
      </c>
    </row>
    <row r="278" spans="1:10" s="1" customFormat="1" hidden="1">
      <c r="A278" s="26"/>
      <c r="B278" s="25"/>
      <c r="C278" s="24"/>
      <c r="D278" s="23"/>
      <c r="E278" s="22" t="str">
        <f>IF(LEN($A278) &gt; 0,VLOOKUP($A278, [1]Dział!$A$1:$B$200,2,FALSE),IF(LEN($B278) &gt; 0,VLOOKUP($B278, [1]Rozdz!$A$1:$B$690,2,FALSE),IF(LEN($C278) &gt; 0,VLOOKUP($C278, [1]Paragraf.wydatek!$A$1:$B$290,2,FALSE),"")))</f>
        <v/>
      </c>
      <c r="F278" s="21"/>
      <c r="G278" s="21"/>
      <c r="H278" s="21"/>
      <c r="I278" s="21">
        <f>F278-G278+H278</f>
        <v>0</v>
      </c>
      <c r="J278" s="14" t="e">
        <f>IF(B278="",J277,B278)</f>
        <v>#REF!</v>
      </c>
    </row>
    <row r="279" spans="1:10" s="1" customFormat="1" hidden="1">
      <c r="A279" s="26"/>
      <c r="B279" s="25"/>
      <c r="C279" s="24"/>
      <c r="D279" s="23"/>
      <c r="E279" s="22" t="str">
        <f>IF(LEN($A279) &gt; 0,VLOOKUP($A279, [1]Dział!$A$1:$B$200,2,FALSE),IF(LEN($B279) &gt; 0,VLOOKUP($B279, [1]Rozdz!$A$1:$B$690,2,FALSE),IF(LEN($C279) &gt; 0,VLOOKUP($C279, [1]Paragraf.wydatek!$A$1:$B$290,2,FALSE),"")))</f>
        <v/>
      </c>
      <c r="F279" s="21"/>
      <c r="G279" s="21"/>
      <c r="H279" s="21"/>
      <c r="I279" s="21">
        <f>F279-G279+H279</f>
        <v>0</v>
      </c>
      <c r="J279" s="14" t="e">
        <f>IF(B279="",J278,B279)</f>
        <v>#REF!</v>
      </c>
    </row>
    <row r="280" spans="1:10" s="1" customFormat="1" hidden="1">
      <c r="A280" s="26"/>
      <c r="B280" s="25"/>
      <c r="C280" s="24"/>
      <c r="D280" s="23"/>
      <c r="E280" s="22" t="str">
        <f>IF(LEN($A280) &gt; 0,VLOOKUP($A280, [1]Dział!$A$1:$B$200,2,FALSE),IF(LEN($B280) &gt; 0,VLOOKUP($B280, [1]Rozdz!$A$1:$B$690,2,FALSE),IF(LEN($C280) &gt; 0,VLOOKUP($C280, [1]Paragraf.wydatek!$A$1:$B$290,2,FALSE),"")))</f>
        <v/>
      </c>
      <c r="F280" s="21"/>
      <c r="G280" s="21"/>
      <c r="H280" s="21"/>
      <c r="I280" s="21">
        <f>F280-G280+H280</f>
        <v>0</v>
      </c>
      <c r="J280" s="14" t="e">
        <f>IF(B280="",J279,B280)</f>
        <v>#REF!</v>
      </c>
    </row>
    <row r="281" spans="1:10" s="1" customFormat="1" hidden="1">
      <c r="A281" s="26"/>
      <c r="B281" s="25"/>
      <c r="C281" s="24"/>
      <c r="D281" s="23"/>
      <c r="E281" s="22" t="str">
        <f>IF(LEN($A281) &gt; 0,VLOOKUP($A281, [1]Dział!$A$1:$B$200,2,FALSE),IF(LEN($B281) &gt; 0,VLOOKUP($B281, [1]Rozdz!$A$1:$B$690,2,FALSE),IF(LEN($C281) &gt; 0,VLOOKUP($C281, [1]Paragraf.wydatek!$A$1:$B$290,2,FALSE),"")))</f>
        <v/>
      </c>
      <c r="F281" s="21"/>
      <c r="G281" s="21"/>
      <c r="H281" s="21"/>
      <c r="I281" s="21">
        <f>F281-G281+H281</f>
        <v>0</v>
      </c>
      <c r="J281" s="14" t="e">
        <f>IF(B281="",J280,B281)</f>
        <v>#REF!</v>
      </c>
    </row>
    <row r="282" spans="1:10" s="1" customFormat="1" hidden="1">
      <c r="A282" s="26"/>
      <c r="B282" s="25"/>
      <c r="C282" s="24"/>
      <c r="D282" s="23"/>
      <c r="E282" s="22" t="str">
        <f>IF(LEN($A282) &gt; 0,VLOOKUP($A282, [1]Dział!$A$1:$B$200,2,FALSE),IF(LEN($B282) &gt; 0,VLOOKUP($B282, [1]Rozdz!$A$1:$B$690,2,FALSE),IF(LEN($C282) &gt; 0,VLOOKUP($C282, [1]Paragraf.wydatek!$A$1:$B$290,2,FALSE),"")))</f>
        <v/>
      </c>
      <c r="F282" s="21"/>
      <c r="G282" s="21"/>
      <c r="H282" s="21"/>
      <c r="I282" s="21">
        <f>F282-G282+H282</f>
        <v>0</v>
      </c>
      <c r="J282" s="14" t="e">
        <f>IF(B282="",J281,B282)</f>
        <v>#REF!</v>
      </c>
    </row>
    <row r="283" spans="1:10" s="1" customFormat="1" hidden="1">
      <c r="A283" s="26"/>
      <c r="B283" s="25"/>
      <c r="C283" s="24"/>
      <c r="D283" s="23"/>
      <c r="E283" s="22" t="str">
        <f>IF(LEN($A283) &gt; 0,VLOOKUP($A283, [1]Dział!$A$1:$B$200,2,FALSE),IF(LEN($B283) &gt; 0,VLOOKUP($B283, [1]Rozdz!$A$1:$B$690,2,FALSE),IF(LEN($C283) &gt; 0,VLOOKUP($C283, [1]Paragraf.wydatek!$A$1:$B$290,2,FALSE),"")))</f>
        <v/>
      </c>
      <c r="F283" s="21"/>
      <c r="G283" s="21"/>
      <c r="H283" s="21"/>
      <c r="I283" s="21">
        <f>F283-G283+H283</f>
        <v>0</v>
      </c>
      <c r="J283" s="14" t="e">
        <f>IF(B283="",J282,B283)</f>
        <v>#REF!</v>
      </c>
    </row>
    <row r="284" spans="1:10" s="1" customFormat="1" hidden="1">
      <c r="A284" s="26"/>
      <c r="B284" s="25"/>
      <c r="C284" s="24"/>
      <c r="D284" s="23"/>
      <c r="E284" s="22" t="str">
        <f>IF(LEN($A284) &gt; 0,VLOOKUP($A284, [1]Dział!$A$1:$B$200,2,FALSE),IF(LEN($B284) &gt; 0,VLOOKUP($B284, [1]Rozdz!$A$1:$B$690,2,FALSE),IF(LEN($C284) &gt; 0,VLOOKUP($C284, [1]Paragraf.wydatek!$A$1:$B$290,2,FALSE),"")))</f>
        <v/>
      </c>
      <c r="F284" s="21"/>
      <c r="G284" s="21"/>
      <c r="H284" s="21"/>
      <c r="I284" s="21">
        <f>F284-G284+H284</f>
        <v>0</v>
      </c>
      <c r="J284" s="14" t="e">
        <f>IF(B284="",J283,B284)</f>
        <v>#REF!</v>
      </c>
    </row>
    <row r="285" spans="1:10" s="1" customFormat="1" hidden="1">
      <c r="A285" s="26"/>
      <c r="B285" s="25"/>
      <c r="C285" s="24"/>
      <c r="D285" s="23"/>
      <c r="E285" s="22" t="str">
        <f>IF(LEN($A285) &gt; 0,VLOOKUP($A285, [1]Dział!$A$1:$B$200,2,FALSE),IF(LEN($B285) &gt; 0,VLOOKUP($B285, [1]Rozdz!$A$1:$B$690,2,FALSE),IF(LEN($C285) &gt; 0,VLOOKUP($C285, [1]Paragraf.wydatek!$A$1:$B$290,2,FALSE),"")))</f>
        <v/>
      </c>
      <c r="F285" s="21"/>
      <c r="G285" s="21"/>
      <c r="H285" s="21"/>
      <c r="I285" s="21">
        <f>F285-G285+H285</f>
        <v>0</v>
      </c>
      <c r="J285" s="14" t="e">
        <f>IF(B285="",J284,B285)</f>
        <v>#REF!</v>
      </c>
    </row>
    <row r="286" spans="1:10" s="1" customFormat="1" hidden="1">
      <c r="A286" s="26"/>
      <c r="B286" s="25"/>
      <c r="C286" s="24"/>
      <c r="D286" s="23"/>
      <c r="E286" s="22" t="str">
        <f>IF(LEN($A286) &gt; 0,VLOOKUP($A286, [1]Dział!$A$1:$B$200,2,FALSE),IF(LEN($B286) &gt; 0,VLOOKUP($B286, [1]Rozdz!$A$1:$B$690,2,FALSE),IF(LEN($C286) &gt; 0,VLOOKUP($C286, [1]Paragraf.wydatek!$A$1:$B$290,2,FALSE),"")))</f>
        <v/>
      </c>
      <c r="F286" s="21"/>
      <c r="G286" s="21"/>
      <c r="H286" s="21"/>
      <c r="I286" s="21">
        <f>F286-G286+H286</f>
        <v>0</v>
      </c>
      <c r="J286" s="14" t="e">
        <f>IF(B286="",J285,B286)</f>
        <v>#REF!</v>
      </c>
    </row>
    <row r="287" spans="1:10" s="1" customFormat="1" hidden="1">
      <c r="A287" s="26"/>
      <c r="B287" s="25"/>
      <c r="C287" s="24"/>
      <c r="D287" s="23"/>
      <c r="E287" s="22" t="str">
        <f>IF(LEN($A287) &gt; 0,VLOOKUP($A287, [1]Dział!$A$1:$B$200,2,FALSE),IF(LEN($B287) &gt; 0,VLOOKUP($B287, [1]Rozdz!$A$1:$B$690,2,FALSE),IF(LEN($C287) &gt; 0,VLOOKUP($C287, [1]Paragraf.wydatek!$A$1:$B$290,2,FALSE),"")))</f>
        <v/>
      </c>
      <c r="F287" s="21"/>
      <c r="G287" s="21"/>
      <c r="H287" s="21"/>
      <c r="I287" s="21">
        <f>F287-G287+H287</f>
        <v>0</v>
      </c>
      <c r="J287" s="14" t="e">
        <f>IF(B287="",J286,B287)</f>
        <v>#REF!</v>
      </c>
    </row>
    <row r="288" spans="1:10" s="1" customFormat="1" hidden="1">
      <c r="A288" s="26"/>
      <c r="B288" s="25"/>
      <c r="C288" s="24"/>
      <c r="D288" s="23"/>
      <c r="E288" s="22" t="str">
        <f>IF(LEN($A288) &gt; 0,VLOOKUP($A288, [1]Dział!$A$1:$B$200,2,FALSE),IF(LEN($B288) &gt; 0,VLOOKUP($B288, [1]Rozdz!$A$1:$B$690,2,FALSE),IF(LEN($C288) &gt; 0,VLOOKUP($C288, [1]Paragraf.wydatek!$A$1:$B$290,2,FALSE),"")))</f>
        <v/>
      </c>
      <c r="F288" s="21"/>
      <c r="G288" s="21"/>
      <c r="H288" s="21"/>
      <c r="I288" s="21">
        <f>F288-G288+H288</f>
        <v>0</v>
      </c>
      <c r="J288" s="14" t="e">
        <f>IF(B288="",J287,B288)</f>
        <v>#REF!</v>
      </c>
    </row>
    <row r="289" spans="1:10" s="1" customFormat="1" hidden="1">
      <c r="A289" s="26"/>
      <c r="B289" s="25"/>
      <c r="C289" s="24"/>
      <c r="D289" s="23"/>
      <c r="E289" s="22" t="str">
        <f>IF(LEN($A289) &gt; 0,VLOOKUP($A289, [1]Dział!$A$1:$B$200,2,FALSE),IF(LEN($B289) &gt; 0,VLOOKUP($B289, [1]Rozdz!$A$1:$B$690,2,FALSE),IF(LEN($C289) &gt; 0,VLOOKUP($C289, [1]Paragraf.wydatek!$A$1:$B$290,2,FALSE),"")))</f>
        <v/>
      </c>
      <c r="F289" s="21"/>
      <c r="G289" s="21"/>
      <c r="H289" s="21"/>
      <c r="I289" s="21">
        <f>F289-G289+H289</f>
        <v>0</v>
      </c>
      <c r="J289" s="14" t="e">
        <f>IF(B289="",J288,B289)</f>
        <v>#REF!</v>
      </c>
    </row>
    <row r="290" spans="1:10" s="1" customFormat="1" hidden="1">
      <c r="A290" s="26"/>
      <c r="B290" s="25"/>
      <c r="C290" s="24"/>
      <c r="D290" s="23"/>
      <c r="E290" s="22" t="str">
        <f>IF(LEN($A290) &gt; 0,VLOOKUP($A290, [1]Dział!$A$1:$B$200,2,FALSE),IF(LEN($B290) &gt; 0,VLOOKUP($B290, [1]Rozdz!$A$1:$B$690,2,FALSE),IF(LEN($C290) &gt; 0,VLOOKUP($C290, [1]Paragraf.wydatek!$A$1:$B$290,2,FALSE),"")))</f>
        <v/>
      </c>
      <c r="F290" s="21"/>
      <c r="G290" s="21"/>
      <c r="H290" s="21"/>
      <c r="I290" s="21">
        <f>F290-G290+H290</f>
        <v>0</v>
      </c>
      <c r="J290" s="14" t="e">
        <f>IF(B290="",J289,B290)</f>
        <v>#REF!</v>
      </c>
    </row>
    <row r="291" spans="1:10" s="1" customFormat="1" hidden="1">
      <c r="A291" s="26"/>
      <c r="B291" s="25"/>
      <c r="C291" s="24"/>
      <c r="D291" s="23"/>
      <c r="E291" s="22" t="str">
        <f>IF(LEN($A291) &gt; 0,VLOOKUP($A291, [1]Dział!$A$1:$B$200,2,FALSE),IF(LEN($B291) &gt; 0,VLOOKUP($B291, [1]Rozdz!$A$1:$B$690,2,FALSE),IF(LEN($C291) &gt; 0,VLOOKUP($C291, [1]Paragraf.wydatek!$A$1:$B$290,2,FALSE),"")))</f>
        <v/>
      </c>
      <c r="F291" s="21"/>
      <c r="G291" s="21"/>
      <c r="H291" s="21"/>
      <c r="I291" s="21">
        <f>F291-G291+H291</f>
        <v>0</v>
      </c>
      <c r="J291" s="14" t="e">
        <f>IF(B291="",J290,B291)</f>
        <v>#REF!</v>
      </c>
    </row>
    <row r="292" spans="1:10" s="1" customFormat="1" hidden="1">
      <c r="A292" s="26"/>
      <c r="B292" s="25"/>
      <c r="C292" s="24"/>
      <c r="D292" s="23"/>
      <c r="E292" s="22" t="str">
        <f>IF(LEN($A292) &gt; 0,VLOOKUP($A292, [1]Dział!$A$1:$B$200,2,FALSE),IF(LEN($B292) &gt; 0,VLOOKUP($B292, [1]Rozdz!$A$1:$B$690,2,FALSE),IF(LEN($C292) &gt; 0,VLOOKUP($C292, [1]Paragraf.wydatek!$A$1:$B$290,2,FALSE),"")))</f>
        <v/>
      </c>
      <c r="F292" s="21"/>
      <c r="G292" s="21"/>
      <c r="H292" s="21"/>
      <c r="I292" s="21">
        <f>F292-G292+H292</f>
        <v>0</v>
      </c>
      <c r="J292" s="14" t="e">
        <f>IF(B292="",J291,B292)</f>
        <v>#REF!</v>
      </c>
    </row>
    <row r="293" spans="1:10" s="1" customFormat="1" hidden="1">
      <c r="A293" s="26"/>
      <c r="B293" s="25"/>
      <c r="C293" s="24"/>
      <c r="D293" s="23"/>
      <c r="E293" s="22" t="str">
        <f>IF(LEN($A293) &gt; 0,VLOOKUP($A293, [1]Dział!$A$1:$B$200,2,FALSE),IF(LEN($B293) &gt; 0,VLOOKUP($B293, [1]Rozdz!$A$1:$B$690,2,FALSE),IF(LEN($C293) &gt; 0,VLOOKUP($C293, [1]Paragraf.wydatek!$A$1:$B$290,2,FALSE),"")))</f>
        <v/>
      </c>
      <c r="F293" s="21"/>
      <c r="G293" s="21"/>
      <c r="H293" s="21"/>
      <c r="I293" s="21">
        <f>F293-G293+H293</f>
        <v>0</v>
      </c>
      <c r="J293" s="14" t="e">
        <f>IF(B293="",J292,B293)</f>
        <v>#REF!</v>
      </c>
    </row>
    <row r="294" spans="1:10" s="1" customFormat="1" hidden="1">
      <c r="A294" s="26"/>
      <c r="B294" s="25"/>
      <c r="C294" s="24"/>
      <c r="D294" s="23"/>
      <c r="E294" s="22" t="str">
        <f>IF(LEN($A294) &gt; 0,VLOOKUP($A294, [1]Dział!$A$1:$B$200,2,FALSE),IF(LEN($B294) &gt; 0,VLOOKUP($B294, [1]Rozdz!$A$1:$B$690,2,FALSE),IF(LEN($C294) &gt; 0,VLOOKUP($C294, [1]Paragraf.wydatek!$A$1:$B$290,2,FALSE),"")))</f>
        <v/>
      </c>
      <c r="F294" s="21"/>
      <c r="G294" s="21"/>
      <c r="H294" s="21"/>
      <c r="I294" s="21">
        <f>F294-G294+H294</f>
        <v>0</v>
      </c>
      <c r="J294" s="14" t="e">
        <f>IF(B294="",J293,B294)</f>
        <v>#REF!</v>
      </c>
    </row>
    <row r="295" spans="1:10" s="1" customFormat="1" hidden="1">
      <c r="A295" s="26"/>
      <c r="B295" s="25"/>
      <c r="C295" s="24"/>
      <c r="D295" s="23"/>
      <c r="E295" s="22" t="str">
        <f>IF(LEN($A295) &gt; 0,VLOOKUP($A295, [1]Dział!$A$1:$B$200,2,FALSE),IF(LEN($B295) &gt; 0,VLOOKUP($B295, [1]Rozdz!$A$1:$B$690,2,FALSE),IF(LEN($C295) &gt; 0,VLOOKUP($C295, [1]Paragraf.wydatek!$A$1:$B$290,2,FALSE),"")))</f>
        <v/>
      </c>
      <c r="F295" s="21"/>
      <c r="G295" s="21"/>
      <c r="H295" s="21"/>
      <c r="I295" s="21">
        <f>F295-G295+H295</f>
        <v>0</v>
      </c>
      <c r="J295" s="14" t="e">
        <f>IF(B295="",J294,B295)</f>
        <v>#REF!</v>
      </c>
    </row>
    <row r="296" spans="1:10" s="1" customFormat="1" hidden="1">
      <c r="A296" s="26"/>
      <c r="B296" s="25"/>
      <c r="C296" s="24"/>
      <c r="D296" s="23"/>
      <c r="E296" s="22" t="str">
        <f>IF(LEN($A296) &gt; 0,VLOOKUP($A296, [1]Dział!$A$1:$B$200,2,FALSE),IF(LEN($B296) &gt; 0,VLOOKUP($B296, [1]Rozdz!$A$1:$B$690,2,FALSE),IF(LEN($C296) &gt; 0,VLOOKUP($C296, [1]Paragraf.wydatek!$A$1:$B$290,2,FALSE),"")))</f>
        <v/>
      </c>
      <c r="F296" s="21"/>
      <c r="G296" s="21"/>
      <c r="H296" s="21"/>
      <c r="I296" s="21">
        <f>F296-G296+H296</f>
        <v>0</v>
      </c>
      <c r="J296" s="14" t="e">
        <f>IF(B296="",J295,B296)</f>
        <v>#REF!</v>
      </c>
    </row>
    <row r="297" spans="1:10" s="1" customFormat="1" hidden="1">
      <c r="A297" s="26"/>
      <c r="B297" s="25"/>
      <c r="C297" s="24"/>
      <c r="D297" s="23"/>
      <c r="E297" s="22" t="str">
        <f>IF(LEN($A297) &gt; 0,VLOOKUP($A297, [1]Dział!$A$1:$B$200,2,FALSE),IF(LEN($B297) &gt; 0,VLOOKUP($B297, [1]Rozdz!$A$1:$B$690,2,FALSE),IF(LEN($C297) &gt; 0,VLOOKUP($C297, [1]Paragraf.wydatek!$A$1:$B$290,2,FALSE),"")))</f>
        <v/>
      </c>
      <c r="F297" s="21"/>
      <c r="G297" s="21"/>
      <c r="H297" s="21"/>
      <c r="I297" s="21">
        <f>F297-G297+H297</f>
        <v>0</v>
      </c>
      <c r="J297" s="14" t="e">
        <f>IF(B297="",J296,B297)</f>
        <v>#REF!</v>
      </c>
    </row>
    <row r="298" spans="1:10" s="1" customFormat="1" hidden="1">
      <c r="A298" s="26"/>
      <c r="B298" s="25"/>
      <c r="C298" s="24"/>
      <c r="D298" s="23"/>
      <c r="E298" s="22" t="str">
        <f>IF(LEN($A298) &gt; 0,VLOOKUP($A298, [1]Dział!$A$1:$B$200,2,FALSE),IF(LEN($B298) &gt; 0,VLOOKUP($B298, [1]Rozdz!$A$1:$B$690,2,FALSE),IF(LEN($C298) &gt; 0,VLOOKUP($C298, [1]Paragraf.wydatek!$A$1:$B$290,2,FALSE),"")))</f>
        <v/>
      </c>
      <c r="F298" s="21"/>
      <c r="G298" s="21"/>
      <c r="H298" s="21"/>
      <c r="I298" s="21">
        <f>F298-G298+H298</f>
        <v>0</v>
      </c>
      <c r="J298" s="14" t="e">
        <f>IF(B298="",J297,B298)</f>
        <v>#REF!</v>
      </c>
    </row>
    <row r="299" spans="1:10" s="1" customFormat="1" hidden="1">
      <c r="A299" s="26"/>
      <c r="B299" s="25"/>
      <c r="C299" s="24"/>
      <c r="D299" s="23"/>
      <c r="E299" s="22" t="str">
        <f>IF(LEN($A299) &gt; 0,VLOOKUP($A299, [1]Dział!$A$1:$B$200,2,FALSE),IF(LEN($B299) &gt; 0,VLOOKUP($B299, [1]Rozdz!$A$1:$B$690,2,FALSE),IF(LEN($C299) &gt; 0,VLOOKUP($C299, [1]Paragraf.wydatek!$A$1:$B$290,2,FALSE),"")))</f>
        <v/>
      </c>
      <c r="F299" s="21"/>
      <c r="G299" s="21"/>
      <c r="H299" s="21"/>
      <c r="I299" s="21">
        <f>F299-G299+H299</f>
        <v>0</v>
      </c>
      <c r="J299" s="14" t="e">
        <f>IF(B299="",J298,B299)</f>
        <v>#REF!</v>
      </c>
    </row>
    <row r="300" spans="1:10" s="1" customFormat="1" hidden="1">
      <c r="A300" s="26"/>
      <c r="B300" s="25"/>
      <c r="C300" s="24"/>
      <c r="D300" s="23"/>
      <c r="E300" s="22" t="str">
        <f>IF(LEN($A300) &gt; 0,VLOOKUP($A300, [1]Dział!$A$1:$B$200,2,FALSE),IF(LEN($B300) &gt; 0,VLOOKUP($B300, [1]Rozdz!$A$1:$B$690,2,FALSE),IF(LEN($C300) &gt; 0,VLOOKUP($C300, [1]Paragraf.wydatek!$A$1:$B$290,2,FALSE),"")))</f>
        <v/>
      </c>
      <c r="F300" s="21"/>
      <c r="G300" s="21"/>
      <c r="H300" s="21"/>
      <c r="I300" s="21">
        <f>F300-G300+H300</f>
        <v>0</v>
      </c>
      <c r="J300" s="14" t="e">
        <f>IF(B300="",J299,B300)</f>
        <v>#REF!</v>
      </c>
    </row>
    <row r="301" spans="1:10" s="1" customFormat="1" hidden="1">
      <c r="A301" s="26"/>
      <c r="B301" s="25"/>
      <c r="C301" s="24"/>
      <c r="D301" s="23"/>
      <c r="E301" s="22" t="str">
        <f>IF(LEN($A301) &gt; 0,VLOOKUP($A301, [1]Dział!$A$1:$B$200,2,FALSE),IF(LEN($B301) &gt; 0,VLOOKUP($B301, [1]Rozdz!$A$1:$B$690,2,FALSE),IF(LEN($C301) &gt; 0,VLOOKUP($C301, [1]Paragraf.wydatek!$A$1:$B$290,2,FALSE),"")))</f>
        <v/>
      </c>
      <c r="F301" s="21"/>
      <c r="G301" s="21"/>
      <c r="H301" s="21"/>
      <c r="I301" s="21">
        <f>F301-G301+H301</f>
        <v>0</v>
      </c>
      <c r="J301" s="14" t="e">
        <f>IF(B301="",J300,B301)</f>
        <v>#REF!</v>
      </c>
    </row>
    <row r="302" spans="1:10" s="1" customFormat="1" hidden="1">
      <c r="A302" s="26"/>
      <c r="B302" s="25"/>
      <c r="C302" s="24"/>
      <c r="D302" s="23"/>
      <c r="E302" s="22" t="str">
        <f>IF(LEN($A302) &gt; 0,VLOOKUP($A302, [1]Dział!$A$1:$B$200,2,FALSE),IF(LEN($B302) &gt; 0,VLOOKUP($B302, [1]Rozdz!$A$1:$B$690,2,FALSE),IF(LEN($C302) &gt; 0,VLOOKUP($C302, [1]Paragraf.wydatek!$A$1:$B$290,2,FALSE),"")))</f>
        <v/>
      </c>
      <c r="F302" s="21"/>
      <c r="G302" s="21"/>
      <c r="H302" s="21"/>
      <c r="I302" s="21">
        <f>F302-G302+H302</f>
        <v>0</v>
      </c>
      <c r="J302" s="14" t="e">
        <f>IF(B302="",J301,B302)</f>
        <v>#REF!</v>
      </c>
    </row>
    <row r="303" spans="1:10" s="1" customFormat="1" hidden="1">
      <c r="A303" s="26"/>
      <c r="B303" s="25"/>
      <c r="C303" s="24"/>
      <c r="D303" s="23"/>
      <c r="E303" s="22" t="str">
        <f>IF(LEN($A303) &gt; 0,VLOOKUP($A303, [1]Dział!$A$1:$B$200,2,FALSE),IF(LEN($B303) &gt; 0,VLOOKUP($B303, [1]Rozdz!$A$1:$B$690,2,FALSE),IF(LEN($C303) &gt; 0,VLOOKUP($C303, [1]Paragraf.wydatek!$A$1:$B$290,2,FALSE),"")))</f>
        <v/>
      </c>
      <c r="F303" s="21"/>
      <c r="G303" s="21"/>
      <c r="H303" s="21"/>
      <c r="I303" s="21">
        <f>F303-G303+H303</f>
        <v>0</v>
      </c>
      <c r="J303" s="14" t="e">
        <f>IF(B303="",J302,B303)</f>
        <v>#REF!</v>
      </c>
    </row>
    <row r="304" spans="1:10" s="1" customFormat="1" hidden="1">
      <c r="A304" s="26"/>
      <c r="B304" s="25"/>
      <c r="C304" s="24"/>
      <c r="D304" s="23"/>
      <c r="E304" s="22" t="str">
        <f>IF(LEN($A304) &gt; 0,VLOOKUP($A304, [1]Dział!$A$1:$B$200,2,FALSE),IF(LEN($B304) &gt; 0,VLOOKUP($B304, [1]Rozdz!$A$1:$B$690,2,FALSE),IF(LEN($C304) &gt; 0,VLOOKUP($C304, [1]Paragraf.wydatek!$A$1:$B$290,2,FALSE),"")))</f>
        <v/>
      </c>
      <c r="F304" s="21"/>
      <c r="G304" s="21"/>
      <c r="H304" s="21"/>
      <c r="I304" s="21">
        <f>F304-G304+H304</f>
        <v>0</v>
      </c>
      <c r="J304" s="14" t="e">
        <f>IF(B304="",J303,B304)</f>
        <v>#REF!</v>
      </c>
    </row>
    <row r="305" spans="1:10" s="1" customFormat="1" hidden="1">
      <c r="A305" s="26"/>
      <c r="B305" s="25"/>
      <c r="C305" s="24"/>
      <c r="D305" s="23"/>
      <c r="E305" s="22" t="str">
        <f>IF(LEN($A305) &gt; 0,VLOOKUP($A305, [1]Dział!$A$1:$B$200,2,FALSE),IF(LEN($B305) &gt; 0,VLOOKUP($B305, [1]Rozdz!$A$1:$B$690,2,FALSE),IF(LEN($C305) &gt; 0,VLOOKUP($C305, [1]Paragraf.wydatek!$A$1:$B$290,2,FALSE),"")))</f>
        <v/>
      </c>
      <c r="F305" s="21"/>
      <c r="G305" s="21"/>
      <c r="H305" s="21"/>
      <c r="I305" s="21">
        <f>F305-G305+H305</f>
        <v>0</v>
      </c>
      <c r="J305" s="14" t="e">
        <f>IF(B305="",J304,B305)</f>
        <v>#REF!</v>
      </c>
    </row>
    <row r="306" spans="1:10" s="1" customFormat="1" hidden="1">
      <c r="A306" s="26"/>
      <c r="B306" s="25"/>
      <c r="C306" s="24"/>
      <c r="D306" s="23"/>
      <c r="E306" s="22" t="str">
        <f>IF(LEN($A306) &gt; 0,VLOOKUP($A306, [1]Dział!$A$1:$B$200,2,FALSE),IF(LEN($B306) &gt; 0,VLOOKUP($B306, [1]Rozdz!$A$1:$B$690,2,FALSE),IF(LEN($C306) &gt; 0,VLOOKUP($C306, [1]Paragraf.wydatek!$A$1:$B$290,2,FALSE),"")))</f>
        <v/>
      </c>
      <c r="F306" s="21"/>
      <c r="G306" s="21"/>
      <c r="H306" s="21"/>
      <c r="I306" s="21">
        <f>F306-G306+H306</f>
        <v>0</v>
      </c>
      <c r="J306" s="14" t="e">
        <f>IF(B306="",J305,B306)</f>
        <v>#REF!</v>
      </c>
    </row>
    <row r="307" spans="1:10" s="1" customFormat="1" hidden="1">
      <c r="A307" s="26"/>
      <c r="B307" s="25"/>
      <c r="C307" s="24"/>
      <c r="D307" s="23"/>
      <c r="E307" s="22" t="str">
        <f>IF(LEN($A307) &gt; 0,VLOOKUP($A307, [1]Dział!$A$1:$B$200,2,FALSE),IF(LEN($B307) &gt; 0,VLOOKUP($B307, [1]Rozdz!$A$1:$B$690,2,FALSE),IF(LEN($C307) &gt; 0,VLOOKUP($C307, [1]Paragraf.wydatek!$A$1:$B$290,2,FALSE),"")))</f>
        <v/>
      </c>
      <c r="F307" s="21"/>
      <c r="G307" s="21"/>
      <c r="H307" s="21"/>
      <c r="I307" s="21">
        <f>F307-G307+H307</f>
        <v>0</v>
      </c>
      <c r="J307" s="14" t="e">
        <f>IF(B307="",J306,B307)</f>
        <v>#REF!</v>
      </c>
    </row>
    <row r="308" spans="1:10" s="1" customFormat="1" hidden="1">
      <c r="A308" s="26"/>
      <c r="B308" s="25"/>
      <c r="C308" s="24"/>
      <c r="D308" s="23"/>
      <c r="E308" s="22" t="str">
        <f>IF(LEN($A308) &gt; 0,VLOOKUP($A308, [1]Dział!$A$1:$B$200,2,FALSE),IF(LEN($B308) &gt; 0,VLOOKUP($B308, [1]Rozdz!$A$1:$B$690,2,FALSE),IF(LEN($C308) &gt; 0,VLOOKUP($C308, [1]Paragraf.wydatek!$A$1:$B$290,2,FALSE),"")))</f>
        <v/>
      </c>
      <c r="F308" s="21"/>
      <c r="G308" s="21"/>
      <c r="H308" s="21"/>
      <c r="I308" s="21">
        <f>F308-G308+H308</f>
        <v>0</v>
      </c>
      <c r="J308" s="14" t="e">
        <f>IF(B308="",J307,B308)</f>
        <v>#REF!</v>
      </c>
    </row>
    <row r="309" spans="1:10" s="1" customFormat="1" hidden="1">
      <c r="A309" s="26"/>
      <c r="B309" s="25"/>
      <c r="C309" s="24"/>
      <c r="D309" s="23"/>
      <c r="E309" s="22" t="str">
        <f>IF(LEN($A309) &gt; 0,VLOOKUP($A309, [1]Dział!$A$1:$B$200,2,FALSE),IF(LEN($B309) &gt; 0,VLOOKUP($B309, [1]Rozdz!$A$1:$B$690,2,FALSE),IF(LEN($C309) &gt; 0,VLOOKUP($C309, [1]Paragraf.wydatek!$A$1:$B$290,2,FALSE),"")))</f>
        <v/>
      </c>
      <c r="F309" s="21"/>
      <c r="G309" s="21"/>
      <c r="H309" s="21"/>
      <c r="I309" s="21">
        <f>F309-G309+H309</f>
        <v>0</v>
      </c>
      <c r="J309" s="14" t="e">
        <f>IF(B309="",J308,B309)</f>
        <v>#REF!</v>
      </c>
    </row>
    <row r="310" spans="1:10" s="1" customFormat="1" hidden="1">
      <c r="A310" s="26"/>
      <c r="B310" s="25"/>
      <c r="C310" s="24"/>
      <c r="D310" s="23"/>
      <c r="E310" s="22" t="str">
        <f>IF(LEN($A310) &gt; 0,VLOOKUP($A310, [1]Dział!$A$1:$B$200,2,FALSE),IF(LEN($B310) &gt; 0,VLOOKUP($B310, [1]Rozdz!$A$1:$B$690,2,FALSE),IF(LEN($C310) &gt; 0,VLOOKUP($C310, [1]Paragraf.wydatek!$A$1:$B$290,2,FALSE),"")))</f>
        <v/>
      </c>
      <c r="F310" s="21"/>
      <c r="G310" s="21"/>
      <c r="H310" s="21"/>
      <c r="I310" s="21">
        <f>F310-G310+H310</f>
        <v>0</v>
      </c>
      <c r="J310" s="14" t="e">
        <f>IF(B310="",J309,B310)</f>
        <v>#REF!</v>
      </c>
    </row>
    <row r="311" spans="1:10" s="1" customFormat="1" hidden="1">
      <c r="A311" s="26"/>
      <c r="B311" s="25"/>
      <c r="C311" s="24"/>
      <c r="D311" s="23"/>
      <c r="E311" s="22" t="str">
        <f>IF(LEN($A311) &gt; 0,VLOOKUP($A311, [1]Dział!$A$1:$B$200,2,FALSE),IF(LEN($B311) &gt; 0,VLOOKUP($B311, [1]Rozdz!$A$1:$B$690,2,FALSE),IF(LEN($C311) &gt; 0,VLOOKUP($C311, [1]Paragraf.wydatek!$A$1:$B$290,2,FALSE),"")))</f>
        <v/>
      </c>
      <c r="F311" s="21"/>
      <c r="G311" s="21"/>
      <c r="H311" s="21"/>
      <c r="I311" s="21">
        <f>F311-G311+H311</f>
        <v>0</v>
      </c>
      <c r="J311" s="14" t="e">
        <f>IF(B311="",J310,B311)</f>
        <v>#REF!</v>
      </c>
    </row>
    <row r="312" spans="1:10" s="1" customFormat="1" hidden="1">
      <c r="A312" s="26"/>
      <c r="B312" s="25"/>
      <c r="C312" s="24"/>
      <c r="D312" s="23"/>
      <c r="E312" s="22" t="str">
        <f>IF(LEN($A312) &gt; 0,VLOOKUP($A312, [1]Dział!$A$1:$B$200,2,FALSE),IF(LEN($B312) &gt; 0,VLOOKUP($B312, [1]Rozdz!$A$1:$B$690,2,FALSE),IF(LEN($C312) &gt; 0,VLOOKUP($C312, [1]Paragraf.wydatek!$A$1:$B$290,2,FALSE),"")))</f>
        <v/>
      </c>
      <c r="F312" s="21"/>
      <c r="G312" s="21"/>
      <c r="H312" s="21"/>
      <c r="I312" s="21">
        <f>F312-G312+H312</f>
        <v>0</v>
      </c>
      <c r="J312" s="14" t="e">
        <f>IF(B312="",J311,B312)</f>
        <v>#REF!</v>
      </c>
    </row>
    <row r="313" spans="1:10" s="1" customFormat="1" hidden="1">
      <c r="A313" s="26"/>
      <c r="B313" s="25"/>
      <c r="C313" s="24"/>
      <c r="D313" s="23"/>
      <c r="E313" s="22" t="str">
        <f>IF(LEN($A313) &gt; 0,VLOOKUP($A313, [1]Dział!$A$1:$B$200,2,FALSE),IF(LEN($B313) &gt; 0,VLOOKUP($B313, [1]Rozdz!$A$1:$B$690,2,FALSE),IF(LEN($C313) &gt; 0,VLOOKUP($C313, [1]Paragraf.wydatek!$A$1:$B$290,2,FALSE),"")))</f>
        <v/>
      </c>
      <c r="F313" s="21"/>
      <c r="G313" s="21"/>
      <c r="H313" s="21"/>
      <c r="I313" s="21">
        <f>F313-G313+H313</f>
        <v>0</v>
      </c>
      <c r="J313" s="14" t="e">
        <f>IF(B313="",J312,B313)</f>
        <v>#REF!</v>
      </c>
    </row>
    <row r="314" spans="1:10" s="1" customFormat="1" hidden="1">
      <c r="A314" s="26"/>
      <c r="B314" s="25"/>
      <c r="C314" s="24"/>
      <c r="D314" s="23"/>
      <c r="E314" s="22" t="str">
        <f>IF(LEN($A314) &gt; 0,VLOOKUP($A314, [1]Dział!$A$1:$B$200,2,FALSE),IF(LEN($B314) &gt; 0,VLOOKUP($B314, [1]Rozdz!$A$1:$B$690,2,FALSE),IF(LEN($C314) &gt; 0,VLOOKUP($C314, [1]Paragraf.wydatek!$A$1:$B$290,2,FALSE),"")))</f>
        <v/>
      </c>
      <c r="F314" s="21"/>
      <c r="G314" s="21"/>
      <c r="H314" s="21"/>
      <c r="I314" s="21">
        <f>F314-G314+H314</f>
        <v>0</v>
      </c>
      <c r="J314" s="14" t="e">
        <f>IF(B314="",J313,B314)</f>
        <v>#REF!</v>
      </c>
    </row>
    <row r="315" spans="1:10" s="1" customFormat="1" hidden="1">
      <c r="A315" s="26"/>
      <c r="B315" s="25"/>
      <c r="C315" s="24"/>
      <c r="D315" s="23"/>
      <c r="E315" s="22" t="str">
        <f>IF(LEN($A315) &gt; 0,VLOOKUP($A315, [1]Dział!$A$1:$B$200,2,FALSE),IF(LEN($B315) &gt; 0,VLOOKUP($B315, [1]Rozdz!$A$1:$B$690,2,FALSE),IF(LEN($C315) &gt; 0,VLOOKUP($C315, [1]Paragraf.wydatek!$A$1:$B$290,2,FALSE),"")))</f>
        <v/>
      </c>
      <c r="F315" s="21"/>
      <c r="G315" s="21"/>
      <c r="H315" s="21"/>
      <c r="I315" s="21">
        <f>F315-G315+H315</f>
        <v>0</v>
      </c>
      <c r="J315" s="14" t="e">
        <f>IF(B315="",J314,B315)</f>
        <v>#REF!</v>
      </c>
    </row>
    <row r="316" spans="1:10" s="1" customFormat="1" hidden="1">
      <c r="A316" s="26"/>
      <c r="B316" s="25"/>
      <c r="C316" s="24"/>
      <c r="D316" s="23"/>
      <c r="E316" s="22" t="str">
        <f>IF(LEN($A316) &gt; 0,VLOOKUP($A316, [1]Dział!$A$1:$B$200,2,FALSE),IF(LEN($B316) &gt; 0,VLOOKUP($B316, [1]Rozdz!$A$1:$B$690,2,FALSE),IF(LEN($C316) &gt; 0,VLOOKUP($C316, [1]Paragraf.wydatek!$A$1:$B$290,2,FALSE),"")))</f>
        <v/>
      </c>
      <c r="F316" s="21"/>
      <c r="G316" s="21"/>
      <c r="H316" s="21"/>
      <c r="I316" s="21">
        <f>F316-G316+H316</f>
        <v>0</v>
      </c>
      <c r="J316" s="14" t="e">
        <f>IF(B316="",J315,B316)</f>
        <v>#REF!</v>
      </c>
    </row>
    <row r="317" spans="1:10" s="1" customFormat="1" hidden="1">
      <c r="A317" s="26"/>
      <c r="B317" s="25"/>
      <c r="C317" s="24"/>
      <c r="D317" s="23"/>
      <c r="E317" s="22" t="str">
        <f>IF(LEN($A317) &gt; 0,VLOOKUP($A317, [1]Dział!$A$1:$B$200,2,FALSE),IF(LEN($B317) &gt; 0,VLOOKUP($B317, [1]Rozdz!$A$1:$B$690,2,FALSE),IF(LEN($C317) &gt; 0,VLOOKUP($C317, [1]Paragraf.wydatek!$A$1:$B$290,2,FALSE),"")))</f>
        <v/>
      </c>
      <c r="F317" s="21"/>
      <c r="G317" s="21"/>
      <c r="H317" s="21"/>
      <c r="I317" s="21">
        <f>F317-G317+H317</f>
        <v>0</v>
      </c>
      <c r="J317" s="14" t="e">
        <f>IF(B317="",J316,B317)</f>
        <v>#REF!</v>
      </c>
    </row>
    <row r="318" spans="1:10" s="1" customFormat="1" hidden="1">
      <c r="A318" s="26"/>
      <c r="B318" s="25"/>
      <c r="C318" s="24"/>
      <c r="D318" s="23"/>
      <c r="E318" s="22" t="str">
        <f>IF(LEN($A318) &gt; 0,VLOOKUP($A318, [1]Dział!$A$1:$B$200,2,FALSE),IF(LEN($B318) &gt; 0,VLOOKUP($B318, [1]Rozdz!$A$1:$B$690,2,FALSE),IF(LEN($C318) &gt; 0,VLOOKUP($C318, [1]Paragraf.wydatek!$A$1:$B$290,2,FALSE),"")))</f>
        <v/>
      </c>
      <c r="F318" s="21"/>
      <c r="G318" s="21"/>
      <c r="H318" s="21"/>
      <c r="I318" s="21">
        <f>F318-G318+H318</f>
        <v>0</v>
      </c>
      <c r="J318" s="14" t="e">
        <f>IF(B318="",J317,B318)</f>
        <v>#REF!</v>
      </c>
    </row>
    <row r="319" spans="1:10" s="1" customFormat="1" hidden="1">
      <c r="A319" s="26"/>
      <c r="B319" s="25"/>
      <c r="C319" s="24"/>
      <c r="D319" s="23"/>
      <c r="E319" s="22" t="str">
        <f>IF(LEN($A319) &gt; 0,VLOOKUP($A319, [1]Dział!$A$1:$B$200,2,FALSE),IF(LEN($B319) &gt; 0,VLOOKUP($B319, [1]Rozdz!$A$1:$B$690,2,FALSE),IF(LEN($C319) &gt; 0,VLOOKUP($C319, [1]Paragraf.wydatek!$A$1:$B$290,2,FALSE),"")))</f>
        <v/>
      </c>
      <c r="F319" s="21"/>
      <c r="G319" s="21"/>
      <c r="H319" s="21"/>
      <c r="I319" s="21">
        <f>F319-G319+H319</f>
        <v>0</v>
      </c>
      <c r="J319" s="14" t="e">
        <f>IF(B319="",J318,B319)</f>
        <v>#REF!</v>
      </c>
    </row>
    <row r="320" spans="1:10" s="1" customFormat="1" hidden="1">
      <c r="A320" s="26"/>
      <c r="B320" s="25"/>
      <c r="C320" s="24"/>
      <c r="D320" s="23"/>
      <c r="E320" s="22" t="str">
        <f>IF(LEN($A320) &gt; 0,VLOOKUP($A320, [1]Dział!$A$1:$B$200,2,FALSE),IF(LEN($B320) &gt; 0,VLOOKUP($B320, [1]Rozdz!$A$1:$B$690,2,FALSE),IF(LEN($C320) &gt; 0,VLOOKUP($C320, [1]Paragraf.wydatek!$A$1:$B$290,2,FALSE),"")))</f>
        <v/>
      </c>
      <c r="F320" s="21"/>
      <c r="G320" s="21"/>
      <c r="H320" s="21"/>
      <c r="I320" s="21">
        <f>F320-G320+H320</f>
        <v>0</v>
      </c>
      <c r="J320" s="14" t="e">
        <f>IF(B320="",J319,B320)</f>
        <v>#REF!</v>
      </c>
    </row>
    <row r="321" spans="1:10" s="1" customFormat="1" hidden="1">
      <c r="A321" s="26"/>
      <c r="B321" s="25"/>
      <c r="C321" s="24"/>
      <c r="D321" s="23"/>
      <c r="E321" s="22" t="str">
        <f>IF(LEN($A321) &gt; 0,VLOOKUP($A321, [1]Dział!$A$1:$B$200,2,FALSE),IF(LEN($B321) &gt; 0,VLOOKUP($B321, [1]Rozdz!$A$1:$B$690,2,FALSE),IF(LEN($C321) &gt; 0,VLOOKUP($C321, [1]Paragraf.wydatek!$A$1:$B$290,2,FALSE),"")))</f>
        <v/>
      </c>
      <c r="F321" s="21"/>
      <c r="G321" s="21"/>
      <c r="H321" s="21"/>
      <c r="I321" s="21">
        <f>F321-G321+H321</f>
        <v>0</v>
      </c>
      <c r="J321" s="14" t="e">
        <f>IF(B321="",J320,B321)</f>
        <v>#REF!</v>
      </c>
    </row>
    <row r="322" spans="1:10" s="1" customFormat="1" hidden="1">
      <c r="A322" s="26"/>
      <c r="B322" s="25"/>
      <c r="C322" s="24"/>
      <c r="D322" s="23"/>
      <c r="E322" s="22" t="str">
        <f>IF(LEN($A322) &gt; 0,VLOOKUP($A322, [1]Dział!$A$1:$B$200,2,FALSE),IF(LEN($B322) &gt; 0,VLOOKUP($B322, [1]Rozdz!$A$1:$B$690,2,FALSE),IF(LEN($C322) &gt; 0,VLOOKUP($C322, [1]Paragraf.wydatek!$A$1:$B$290,2,FALSE),"")))</f>
        <v/>
      </c>
      <c r="F322" s="21"/>
      <c r="G322" s="21"/>
      <c r="H322" s="21"/>
      <c r="I322" s="21">
        <f>F322-G322+H322</f>
        <v>0</v>
      </c>
      <c r="J322" s="14" t="e">
        <f>IF(B322="",J321,B322)</f>
        <v>#REF!</v>
      </c>
    </row>
    <row r="323" spans="1:10" s="1" customFormat="1" hidden="1">
      <c r="A323" s="26"/>
      <c r="B323" s="25"/>
      <c r="C323" s="24"/>
      <c r="D323" s="23"/>
      <c r="E323" s="22" t="str">
        <f>IF(LEN($A323) &gt; 0,VLOOKUP($A323, [1]Dział!$A$1:$B$200,2,FALSE),IF(LEN($B323) &gt; 0,VLOOKUP($B323, [1]Rozdz!$A$1:$B$690,2,FALSE),IF(LEN($C323) &gt; 0,VLOOKUP($C323, [1]Paragraf.wydatek!$A$1:$B$290,2,FALSE),"")))</f>
        <v/>
      </c>
      <c r="F323" s="21"/>
      <c r="G323" s="21"/>
      <c r="H323" s="21"/>
      <c r="I323" s="21">
        <f>F323-G323+H323</f>
        <v>0</v>
      </c>
      <c r="J323" s="14" t="e">
        <f>IF(B323="",J322,B323)</f>
        <v>#REF!</v>
      </c>
    </row>
    <row r="324" spans="1:10" s="1" customFormat="1" hidden="1">
      <c r="A324" s="26"/>
      <c r="B324" s="25"/>
      <c r="C324" s="24"/>
      <c r="D324" s="23"/>
      <c r="E324" s="22" t="str">
        <f>IF(LEN($A324) &gt; 0,VLOOKUP($A324, [1]Dział!$A$1:$B$200,2,FALSE),IF(LEN($B324) &gt; 0,VLOOKUP($B324, [1]Rozdz!$A$1:$B$690,2,FALSE),IF(LEN($C324) &gt; 0,VLOOKUP($C324, [1]Paragraf.wydatek!$A$1:$B$290,2,FALSE),"")))</f>
        <v/>
      </c>
      <c r="F324" s="21"/>
      <c r="G324" s="21"/>
      <c r="H324" s="21"/>
      <c r="I324" s="21">
        <f>F324-G324+H324</f>
        <v>0</v>
      </c>
      <c r="J324" s="14" t="e">
        <f>IF(B324="",J323,B324)</f>
        <v>#REF!</v>
      </c>
    </row>
    <row r="325" spans="1:10" s="1" customFormat="1" hidden="1">
      <c r="A325" s="26"/>
      <c r="B325" s="25"/>
      <c r="C325" s="24"/>
      <c r="D325" s="23"/>
      <c r="E325" s="22" t="str">
        <f>IF(LEN($A325) &gt; 0,VLOOKUP($A325, [1]Dział!$A$1:$B$200,2,FALSE),IF(LEN($B325) &gt; 0,VLOOKUP($B325, [1]Rozdz!$A$1:$B$690,2,FALSE),IF(LEN($C325) &gt; 0,VLOOKUP($C325, [1]Paragraf.wydatek!$A$1:$B$290,2,FALSE),"")))</f>
        <v/>
      </c>
      <c r="F325" s="21"/>
      <c r="G325" s="21"/>
      <c r="H325" s="21"/>
      <c r="I325" s="21">
        <f>F325-G325+H325</f>
        <v>0</v>
      </c>
      <c r="J325" s="14" t="e">
        <f>IF(B325="",J324,B325)</f>
        <v>#REF!</v>
      </c>
    </row>
    <row r="326" spans="1:10" s="1" customFormat="1" hidden="1">
      <c r="A326" s="26"/>
      <c r="B326" s="25"/>
      <c r="C326" s="24"/>
      <c r="D326" s="23"/>
      <c r="E326" s="22" t="str">
        <f>IF(LEN($A326) &gt; 0,VLOOKUP($A326, [1]Dział!$A$1:$B$200,2,FALSE),IF(LEN($B326) &gt; 0,VLOOKUP($B326, [1]Rozdz!$A$1:$B$690,2,FALSE),IF(LEN($C326) &gt; 0,VLOOKUP($C326, [1]Paragraf.wydatek!$A$1:$B$290,2,FALSE),"")))</f>
        <v/>
      </c>
      <c r="F326" s="21"/>
      <c r="G326" s="21"/>
      <c r="H326" s="21"/>
      <c r="I326" s="21">
        <f>F326-G326+H326</f>
        <v>0</v>
      </c>
      <c r="J326" s="14" t="e">
        <f>IF(B326="",J325,B326)</f>
        <v>#REF!</v>
      </c>
    </row>
    <row r="327" spans="1:10" s="1" customFormat="1" hidden="1">
      <c r="A327" s="26"/>
      <c r="B327" s="25"/>
      <c r="C327" s="24"/>
      <c r="D327" s="23"/>
      <c r="E327" s="22" t="str">
        <f>IF(LEN($A327) &gt; 0,VLOOKUP($A327, [1]Dział!$A$1:$B$200,2,FALSE),IF(LEN($B327) &gt; 0,VLOOKUP($B327, [1]Rozdz!$A$1:$B$690,2,FALSE),IF(LEN($C327) &gt; 0,VLOOKUP($C327, [1]Paragraf.wydatek!$A$1:$B$290,2,FALSE),"")))</f>
        <v/>
      </c>
      <c r="F327" s="21"/>
      <c r="G327" s="21"/>
      <c r="H327" s="21"/>
      <c r="I327" s="21">
        <f>F327-G327+H327</f>
        <v>0</v>
      </c>
      <c r="J327" s="14" t="e">
        <f>IF(B327="",J326,B327)</f>
        <v>#REF!</v>
      </c>
    </row>
    <row r="328" spans="1:10" s="1" customFormat="1" hidden="1">
      <c r="A328" s="26"/>
      <c r="B328" s="25"/>
      <c r="C328" s="24"/>
      <c r="D328" s="23"/>
      <c r="E328" s="22" t="str">
        <f>IF(LEN($A328) &gt; 0,VLOOKUP($A328, [1]Dział!$A$1:$B$200,2,FALSE),IF(LEN($B328) &gt; 0,VLOOKUP($B328, [1]Rozdz!$A$1:$B$690,2,FALSE),IF(LEN($C328) &gt; 0,VLOOKUP($C328, [1]Paragraf.wydatek!$A$1:$B$290,2,FALSE),"")))</f>
        <v/>
      </c>
      <c r="F328" s="21"/>
      <c r="G328" s="21"/>
      <c r="H328" s="21"/>
      <c r="I328" s="21">
        <f>F328-G328+H328</f>
        <v>0</v>
      </c>
      <c r="J328" s="14" t="e">
        <f>IF(B328="",J327,B328)</f>
        <v>#REF!</v>
      </c>
    </row>
    <row r="329" spans="1:10" s="1" customFormat="1" hidden="1">
      <c r="A329" s="26"/>
      <c r="B329" s="25"/>
      <c r="C329" s="24"/>
      <c r="D329" s="23"/>
      <c r="E329" s="22" t="str">
        <f>IF(LEN($A329) &gt; 0,VLOOKUP($A329, [1]Dział!$A$1:$B$200,2,FALSE),IF(LEN($B329) &gt; 0,VLOOKUP($B329, [1]Rozdz!$A$1:$B$690,2,FALSE),IF(LEN($C329) &gt; 0,VLOOKUP($C329, [1]Paragraf.wydatek!$A$1:$B$290,2,FALSE),"")))</f>
        <v/>
      </c>
      <c r="F329" s="21"/>
      <c r="G329" s="21"/>
      <c r="H329" s="21"/>
      <c r="I329" s="21">
        <f>F329-G329+H329</f>
        <v>0</v>
      </c>
      <c r="J329" s="14" t="e">
        <f>IF(B329="",J328,B329)</f>
        <v>#REF!</v>
      </c>
    </row>
    <row r="330" spans="1:10" s="1" customFormat="1" hidden="1">
      <c r="A330" s="26"/>
      <c r="B330" s="25"/>
      <c r="C330" s="24"/>
      <c r="D330" s="23"/>
      <c r="E330" s="22" t="str">
        <f>IF(LEN($A330) &gt; 0,VLOOKUP($A330, [1]Dział!$A$1:$B$200,2,FALSE),IF(LEN($B330) &gt; 0,VLOOKUP($B330, [1]Rozdz!$A$1:$B$690,2,FALSE),IF(LEN($C330) &gt; 0,VLOOKUP($C330, [1]Paragraf.wydatek!$A$1:$B$290,2,FALSE),"")))</f>
        <v/>
      </c>
      <c r="F330" s="21"/>
      <c r="G330" s="21"/>
      <c r="H330" s="21"/>
      <c r="I330" s="21">
        <f>F330-G330+H330</f>
        <v>0</v>
      </c>
      <c r="J330" s="14" t="e">
        <f>IF(B330="",J329,B330)</f>
        <v>#REF!</v>
      </c>
    </row>
    <row r="331" spans="1:10" s="1" customFormat="1" hidden="1">
      <c r="A331" s="26"/>
      <c r="B331" s="25"/>
      <c r="C331" s="24"/>
      <c r="D331" s="23"/>
      <c r="E331" s="22" t="str">
        <f>IF(LEN($A331) &gt; 0,VLOOKUP($A331, [1]Dział!$A$1:$B$200,2,FALSE),IF(LEN($B331) &gt; 0,VLOOKUP($B331, [1]Rozdz!$A$1:$B$690,2,FALSE),IF(LEN($C331) &gt; 0,VLOOKUP($C331, [1]Paragraf.wydatek!$A$1:$B$290,2,FALSE),"")))</f>
        <v/>
      </c>
      <c r="F331" s="21"/>
      <c r="G331" s="21"/>
      <c r="H331" s="21"/>
      <c r="I331" s="21">
        <f>F331-G331+H331</f>
        <v>0</v>
      </c>
      <c r="J331" s="14" t="e">
        <f>IF(B331="",J330,B331)</f>
        <v>#REF!</v>
      </c>
    </row>
    <row r="332" spans="1:10" s="1" customFormat="1" hidden="1">
      <c r="A332" s="26"/>
      <c r="B332" s="25"/>
      <c r="C332" s="24"/>
      <c r="D332" s="23"/>
      <c r="E332" s="22" t="str">
        <f>IF(LEN($A332) &gt; 0,VLOOKUP($A332, [1]Dział!$A$1:$B$200,2,FALSE),IF(LEN($B332) &gt; 0,VLOOKUP($B332, [1]Rozdz!$A$1:$B$690,2,FALSE),IF(LEN($C332) &gt; 0,VLOOKUP($C332, [1]Paragraf.wydatek!$A$1:$B$290,2,FALSE),"")))</f>
        <v/>
      </c>
      <c r="F332" s="21"/>
      <c r="G332" s="21"/>
      <c r="H332" s="21"/>
      <c r="I332" s="21">
        <f>F332-G332+H332</f>
        <v>0</v>
      </c>
      <c r="J332" s="14" t="e">
        <f>IF(B332="",J331,B332)</f>
        <v>#REF!</v>
      </c>
    </row>
    <row r="333" spans="1:10" s="1" customFormat="1" hidden="1">
      <c r="A333" s="26"/>
      <c r="B333" s="25"/>
      <c r="C333" s="24"/>
      <c r="D333" s="23"/>
      <c r="E333" s="22" t="str">
        <f>IF(LEN($A333) &gt; 0,VLOOKUP($A333, [1]Dział!$A$1:$B$200,2,FALSE),IF(LEN($B333) &gt; 0,VLOOKUP($B333, [1]Rozdz!$A$1:$B$690,2,FALSE),IF(LEN($C333) &gt; 0,VLOOKUP($C333, [1]Paragraf.wydatek!$A$1:$B$290,2,FALSE),"")))</f>
        <v/>
      </c>
      <c r="F333" s="21"/>
      <c r="G333" s="21"/>
      <c r="H333" s="21"/>
      <c r="I333" s="21">
        <f>F333-G333+H333</f>
        <v>0</v>
      </c>
      <c r="J333" s="14" t="e">
        <f>IF(B333="",J332,B333)</f>
        <v>#REF!</v>
      </c>
    </row>
    <row r="334" spans="1:10" s="1" customFormat="1" hidden="1">
      <c r="A334" s="26"/>
      <c r="B334" s="25"/>
      <c r="C334" s="24"/>
      <c r="D334" s="23"/>
      <c r="E334" s="22" t="str">
        <f>IF(LEN($A334) &gt; 0,VLOOKUP($A334, [1]Dział!$A$1:$B$200,2,FALSE),IF(LEN($B334) &gt; 0,VLOOKUP($B334, [1]Rozdz!$A$1:$B$690,2,FALSE),IF(LEN($C334) &gt; 0,VLOOKUP($C334, [1]Paragraf.wydatek!$A$1:$B$290,2,FALSE),"")))</f>
        <v/>
      </c>
      <c r="F334" s="21"/>
      <c r="G334" s="21"/>
      <c r="H334" s="21"/>
      <c r="I334" s="21">
        <f>F334-G334+H334</f>
        <v>0</v>
      </c>
      <c r="J334" s="14" t="e">
        <f>IF(B334="",J333,B334)</f>
        <v>#REF!</v>
      </c>
    </row>
    <row r="335" spans="1:10" s="1" customFormat="1" hidden="1">
      <c r="A335" s="26"/>
      <c r="B335" s="25"/>
      <c r="C335" s="24"/>
      <c r="D335" s="23"/>
      <c r="E335" s="22" t="str">
        <f>IF(LEN($A335) &gt; 0,VLOOKUP($A335, [1]Dział!$A$1:$B$200,2,FALSE),IF(LEN($B335) &gt; 0,VLOOKUP($B335, [1]Rozdz!$A$1:$B$690,2,FALSE),IF(LEN($C335) &gt; 0,VLOOKUP($C335, [1]Paragraf.wydatek!$A$1:$B$290,2,FALSE),"")))</f>
        <v/>
      </c>
      <c r="F335" s="21"/>
      <c r="G335" s="21"/>
      <c r="H335" s="21"/>
      <c r="I335" s="21">
        <f>F335-G335+H335</f>
        <v>0</v>
      </c>
      <c r="J335" s="14" t="e">
        <f>IF(B335="",J334,B335)</f>
        <v>#REF!</v>
      </c>
    </row>
    <row r="336" spans="1:10" s="1" customFormat="1" hidden="1">
      <c r="A336" s="26"/>
      <c r="B336" s="25"/>
      <c r="C336" s="24"/>
      <c r="D336" s="23"/>
      <c r="E336" s="22" t="str">
        <f>IF(LEN($A336) &gt; 0,VLOOKUP($A336, [1]Dział!$A$1:$B$200,2,FALSE),IF(LEN($B336) &gt; 0,VLOOKUP($B336, [1]Rozdz!$A$1:$B$690,2,FALSE),IF(LEN($C336) &gt; 0,VLOOKUP($C336, [1]Paragraf.wydatek!$A$1:$B$290,2,FALSE),"")))</f>
        <v/>
      </c>
      <c r="F336" s="21"/>
      <c r="G336" s="21"/>
      <c r="H336" s="21"/>
      <c r="I336" s="21">
        <f>F336-G336+H336</f>
        <v>0</v>
      </c>
      <c r="J336" s="14" t="e">
        <f>IF(B336="",J335,B336)</f>
        <v>#REF!</v>
      </c>
    </row>
    <row r="337" spans="1:10" s="1" customFormat="1" hidden="1">
      <c r="A337" s="26"/>
      <c r="B337" s="25"/>
      <c r="C337" s="24"/>
      <c r="D337" s="23"/>
      <c r="E337" s="22" t="str">
        <f>IF(LEN($A337) &gt; 0,VLOOKUP($A337, [1]Dział!$A$1:$B$200,2,FALSE),IF(LEN($B337) &gt; 0,VLOOKUP($B337, [1]Rozdz!$A$1:$B$690,2,FALSE),IF(LEN($C337) &gt; 0,VLOOKUP($C337, [1]Paragraf.wydatek!$A$1:$B$290,2,FALSE),"")))</f>
        <v/>
      </c>
      <c r="F337" s="21"/>
      <c r="G337" s="21"/>
      <c r="H337" s="21"/>
      <c r="I337" s="21">
        <f>F337-G337+H337</f>
        <v>0</v>
      </c>
      <c r="J337" s="14" t="e">
        <f>IF(B337="",J336,B337)</f>
        <v>#REF!</v>
      </c>
    </row>
    <row r="338" spans="1:10" s="1" customFormat="1" hidden="1">
      <c r="A338" s="26"/>
      <c r="B338" s="25"/>
      <c r="C338" s="24"/>
      <c r="D338" s="23"/>
      <c r="E338" s="22" t="str">
        <f>IF(LEN($A338) &gt; 0,VLOOKUP($A338, [1]Dział!$A$1:$B$200,2,FALSE),IF(LEN($B338) &gt; 0,VLOOKUP($B338, [1]Rozdz!$A$1:$B$690,2,FALSE),IF(LEN($C338) &gt; 0,VLOOKUP($C338, [1]Paragraf.wydatek!$A$1:$B$290,2,FALSE),"")))</f>
        <v/>
      </c>
      <c r="F338" s="21"/>
      <c r="G338" s="21"/>
      <c r="H338" s="21"/>
      <c r="I338" s="21">
        <f>F338-G338+H338</f>
        <v>0</v>
      </c>
      <c r="J338" s="14" t="e">
        <f>IF(B338="",J337,B338)</f>
        <v>#REF!</v>
      </c>
    </row>
    <row r="339" spans="1:10" s="1" customFormat="1" hidden="1">
      <c r="A339" s="26"/>
      <c r="B339" s="25"/>
      <c r="C339" s="24"/>
      <c r="D339" s="23"/>
      <c r="E339" s="22" t="str">
        <f>IF(LEN($A339) &gt; 0,VLOOKUP($A339, [1]Dział!$A$1:$B$200,2,FALSE),IF(LEN($B339) &gt; 0,VLOOKUP($B339, [1]Rozdz!$A$1:$B$690,2,FALSE),IF(LEN($C339) &gt; 0,VLOOKUP($C339, [1]Paragraf.wydatek!$A$1:$B$290,2,FALSE),"")))</f>
        <v/>
      </c>
      <c r="F339" s="21"/>
      <c r="G339" s="21"/>
      <c r="H339" s="21"/>
      <c r="I339" s="21">
        <f>F339-G339+H339</f>
        <v>0</v>
      </c>
      <c r="J339" s="14" t="e">
        <f>IF(B339="",J338,B339)</f>
        <v>#REF!</v>
      </c>
    </row>
    <row r="340" spans="1:10" s="1" customFormat="1" hidden="1">
      <c r="A340" s="26"/>
      <c r="B340" s="25"/>
      <c r="C340" s="24"/>
      <c r="D340" s="23"/>
      <c r="E340" s="22" t="str">
        <f>IF(LEN($A340) &gt; 0,VLOOKUP($A340, [1]Dział!$A$1:$B$200,2,FALSE),IF(LEN($B340) &gt; 0,VLOOKUP($B340, [1]Rozdz!$A$1:$B$690,2,FALSE),IF(LEN($C340) &gt; 0,VLOOKUP($C340, [1]Paragraf.wydatek!$A$1:$B$290,2,FALSE),"")))</f>
        <v/>
      </c>
      <c r="F340" s="21"/>
      <c r="G340" s="21"/>
      <c r="H340" s="21"/>
      <c r="I340" s="21">
        <f>F340-G340+H340</f>
        <v>0</v>
      </c>
      <c r="J340" s="14" t="e">
        <f>IF(B340="",J339,B340)</f>
        <v>#REF!</v>
      </c>
    </row>
    <row r="341" spans="1:10" s="1" customFormat="1" hidden="1">
      <c r="A341" s="26"/>
      <c r="B341" s="25"/>
      <c r="C341" s="24"/>
      <c r="D341" s="23"/>
      <c r="E341" s="22" t="str">
        <f>IF(LEN($A341) &gt; 0,VLOOKUP($A341, [1]Dział!$A$1:$B$200,2,FALSE),IF(LEN($B341) &gt; 0,VLOOKUP($B341, [1]Rozdz!$A$1:$B$690,2,FALSE),IF(LEN($C341) &gt; 0,VLOOKUP($C341, [1]Paragraf.wydatek!$A$1:$B$290,2,FALSE),"")))</f>
        <v/>
      </c>
      <c r="F341" s="21"/>
      <c r="G341" s="21"/>
      <c r="H341" s="21"/>
      <c r="I341" s="21">
        <f>F341-G341+H341</f>
        <v>0</v>
      </c>
      <c r="J341" s="14" t="e">
        <f>IF(B341="",J340,B341)</f>
        <v>#REF!</v>
      </c>
    </row>
    <row r="342" spans="1:10" s="1" customFormat="1" hidden="1">
      <c r="A342" s="26"/>
      <c r="B342" s="25"/>
      <c r="C342" s="24"/>
      <c r="D342" s="23"/>
      <c r="E342" s="22" t="str">
        <f>IF(LEN($A342) &gt; 0,VLOOKUP($A342, [1]Dział!$A$1:$B$200,2,FALSE),IF(LEN($B342) &gt; 0,VLOOKUP($B342, [1]Rozdz!$A$1:$B$690,2,FALSE),IF(LEN($C342) &gt; 0,VLOOKUP($C342, [1]Paragraf.wydatek!$A$1:$B$290,2,FALSE),"")))</f>
        <v/>
      </c>
      <c r="F342" s="21"/>
      <c r="G342" s="21"/>
      <c r="H342" s="21"/>
      <c r="I342" s="21">
        <f>F342-G342+H342</f>
        <v>0</v>
      </c>
      <c r="J342" s="14" t="e">
        <f>IF(B342="",J341,B342)</f>
        <v>#REF!</v>
      </c>
    </row>
    <row r="343" spans="1:10" s="1" customFormat="1" hidden="1">
      <c r="A343" s="26"/>
      <c r="B343" s="25"/>
      <c r="C343" s="24"/>
      <c r="D343" s="23"/>
      <c r="E343" s="22" t="str">
        <f>IF(LEN($A343) &gt; 0,VLOOKUP($A343, [1]Dział!$A$1:$B$200,2,FALSE),IF(LEN($B343) &gt; 0,VLOOKUP($B343, [1]Rozdz!$A$1:$B$690,2,FALSE),IF(LEN($C343) &gt; 0,VLOOKUP($C343, [1]Paragraf.wydatek!$A$1:$B$290,2,FALSE),"")))</f>
        <v/>
      </c>
      <c r="F343" s="21"/>
      <c r="G343" s="21"/>
      <c r="H343" s="21"/>
      <c r="I343" s="21">
        <f>F343-G343+H343</f>
        <v>0</v>
      </c>
      <c r="J343" s="14" t="e">
        <f>IF(B343="",J342,B343)</f>
        <v>#REF!</v>
      </c>
    </row>
    <row r="344" spans="1:10" s="1" customFormat="1" hidden="1">
      <c r="A344" s="26"/>
      <c r="B344" s="25"/>
      <c r="C344" s="24"/>
      <c r="D344" s="23"/>
      <c r="E344" s="22" t="str">
        <f>IF(LEN($A344) &gt; 0,VLOOKUP($A344, [1]Dział!$A$1:$B$200,2,FALSE),IF(LEN($B344) &gt; 0,VLOOKUP($B344, [1]Rozdz!$A$1:$B$690,2,FALSE),IF(LEN($C344) &gt; 0,VLOOKUP($C344, [1]Paragraf.wydatek!$A$1:$B$290,2,FALSE),"")))</f>
        <v/>
      </c>
      <c r="F344" s="21"/>
      <c r="G344" s="21"/>
      <c r="H344" s="21"/>
      <c r="I344" s="21">
        <f>F344-G344+H344</f>
        <v>0</v>
      </c>
      <c r="J344" s="14" t="e">
        <f>IF(B344="",J343,B344)</f>
        <v>#REF!</v>
      </c>
    </row>
    <row r="345" spans="1:10" s="1" customFormat="1" hidden="1">
      <c r="A345" s="26"/>
      <c r="B345" s="25"/>
      <c r="C345" s="24"/>
      <c r="D345" s="23"/>
      <c r="E345" s="22" t="str">
        <f>IF(LEN($A345) &gt; 0,VLOOKUP($A345, [1]Dział!$A$1:$B$200,2,FALSE),IF(LEN($B345) &gt; 0,VLOOKUP($B345, [1]Rozdz!$A$1:$B$690,2,FALSE),IF(LEN($C345) &gt; 0,VLOOKUP($C345, [1]Paragraf.wydatek!$A$1:$B$290,2,FALSE),"")))</f>
        <v/>
      </c>
      <c r="F345" s="21"/>
      <c r="G345" s="21"/>
      <c r="H345" s="21"/>
      <c r="I345" s="21">
        <f>F345-G345+H345</f>
        <v>0</v>
      </c>
      <c r="J345" s="14" t="e">
        <f>IF(B345="",J344,B345)</f>
        <v>#REF!</v>
      </c>
    </row>
    <row r="346" spans="1:10" s="1" customFormat="1" hidden="1">
      <c r="A346" s="26"/>
      <c r="B346" s="25"/>
      <c r="C346" s="24"/>
      <c r="D346" s="23"/>
      <c r="E346" s="22" t="str">
        <f>IF(LEN($A346) &gt; 0,VLOOKUP($A346, [1]Dział!$A$1:$B$200,2,FALSE),IF(LEN($B346) &gt; 0,VLOOKUP($B346, [1]Rozdz!$A$1:$B$690,2,FALSE),IF(LEN($C346) &gt; 0,VLOOKUP($C346, [1]Paragraf.wydatek!$A$1:$B$290,2,FALSE),"")))</f>
        <v/>
      </c>
      <c r="F346" s="21"/>
      <c r="G346" s="21"/>
      <c r="H346" s="21"/>
      <c r="I346" s="21">
        <f>F346-G346+H346</f>
        <v>0</v>
      </c>
      <c r="J346" s="14" t="e">
        <f>IF(B346="",J345,B346)</f>
        <v>#REF!</v>
      </c>
    </row>
    <row r="347" spans="1:10" s="1" customFormat="1" hidden="1">
      <c r="A347" s="26"/>
      <c r="B347" s="25"/>
      <c r="C347" s="24"/>
      <c r="D347" s="23"/>
      <c r="E347" s="22" t="str">
        <f>IF(LEN($A347) &gt; 0,VLOOKUP($A347, [1]Dział!$A$1:$B$200,2,FALSE),IF(LEN($B347) &gt; 0,VLOOKUP($B347, [1]Rozdz!$A$1:$B$690,2,FALSE),IF(LEN($C347) &gt; 0,VLOOKUP($C347, [1]Paragraf.wydatek!$A$1:$B$290,2,FALSE),"")))</f>
        <v/>
      </c>
      <c r="F347" s="21"/>
      <c r="G347" s="21"/>
      <c r="H347" s="21"/>
      <c r="I347" s="21">
        <f>F347-G347+H347</f>
        <v>0</v>
      </c>
      <c r="J347" s="14" t="e">
        <f>IF(B347="",J346,B347)</f>
        <v>#REF!</v>
      </c>
    </row>
    <row r="348" spans="1:10" s="1" customFormat="1" hidden="1">
      <c r="A348" s="26"/>
      <c r="B348" s="25"/>
      <c r="C348" s="24"/>
      <c r="D348" s="23"/>
      <c r="E348" s="22" t="str">
        <f>IF(LEN($A348) &gt; 0,VLOOKUP($A348, [1]Dział!$A$1:$B$200,2,FALSE),IF(LEN($B348) &gt; 0,VLOOKUP($B348, [1]Rozdz!$A$1:$B$690,2,FALSE),IF(LEN($C348) &gt; 0,VLOOKUP($C348, [1]Paragraf.wydatek!$A$1:$B$290,2,FALSE),"")))</f>
        <v/>
      </c>
      <c r="F348" s="21"/>
      <c r="G348" s="21"/>
      <c r="H348" s="21"/>
      <c r="I348" s="21">
        <f>F348-G348+H348</f>
        <v>0</v>
      </c>
      <c r="J348" s="14" t="e">
        <f>IF(B348="",J347,B348)</f>
        <v>#REF!</v>
      </c>
    </row>
    <row r="349" spans="1:10" s="1" customFormat="1" hidden="1">
      <c r="A349" s="26"/>
      <c r="B349" s="25"/>
      <c r="C349" s="24"/>
      <c r="D349" s="23"/>
      <c r="E349" s="22" t="str">
        <f>IF(LEN($A349) &gt; 0,VLOOKUP($A349, [1]Dział!$A$1:$B$200,2,FALSE),IF(LEN($B349) &gt; 0,VLOOKUP($B349, [1]Rozdz!$A$1:$B$690,2,FALSE),IF(LEN($C349) &gt; 0,VLOOKUP($C349, [1]Paragraf.wydatek!$A$1:$B$290,2,FALSE),"")))</f>
        <v/>
      </c>
      <c r="F349" s="21"/>
      <c r="G349" s="21"/>
      <c r="H349" s="21"/>
      <c r="I349" s="21">
        <f>F349-G349+H349</f>
        <v>0</v>
      </c>
      <c r="J349" s="14" t="e">
        <f>IF(B349="",J348,B349)</f>
        <v>#REF!</v>
      </c>
    </row>
    <row r="350" spans="1:10" s="1" customFormat="1" hidden="1">
      <c r="A350" s="26"/>
      <c r="B350" s="25"/>
      <c r="C350" s="24"/>
      <c r="D350" s="23"/>
      <c r="E350" s="22" t="str">
        <f>IF(LEN($A350) &gt; 0,VLOOKUP($A350, [1]Dział!$A$1:$B$200,2,FALSE),IF(LEN($B350) &gt; 0,VLOOKUP($B350, [1]Rozdz!$A$1:$B$690,2,FALSE),IF(LEN($C350) &gt; 0,VLOOKUP($C350, [1]Paragraf.wydatek!$A$1:$B$290,2,FALSE),"")))</f>
        <v/>
      </c>
      <c r="F350" s="21"/>
      <c r="G350" s="21"/>
      <c r="H350" s="21"/>
      <c r="I350" s="21">
        <f>F350-G350+H350</f>
        <v>0</v>
      </c>
      <c r="J350" s="14" t="e">
        <f>IF(B350="",J349,B350)</f>
        <v>#REF!</v>
      </c>
    </row>
    <row r="351" spans="1:10" s="27" customFormat="1" hidden="1">
      <c r="A351" s="26"/>
      <c r="B351" s="25"/>
      <c r="C351" s="24"/>
      <c r="D351" s="23"/>
      <c r="E351" s="22" t="str">
        <f>IF(LEN($A351) &gt; 0,VLOOKUP($A351, [1]Dział!$A$1:$B$200,2,FALSE),IF(LEN($B351) &gt; 0,VLOOKUP($B351, [1]Rozdz!$A$1:$B$690,2,FALSE),IF(LEN($C351) &gt; 0,VLOOKUP($C351, [1]Paragraf.wydatek!$A$1:$B$290,2,FALSE),"")))</f>
        <v/>
      </c>
      <c r="F351" s="21"/>
      <c r="G351" s="21"/>
      <c r="H351" s="21"/>
      <c r="I351" s="21">
        <f>F351-G351+H351</f>
        <v>0</v>
      </c>
      <c r="J351" s="14" t="e">
        <f>IF(B351="",J350,B351)</f>
        <v>#REF!</v>
      </c>
    </row>
    <row r="352" spans="1:10" s="1" customFormat="1" hidden="1">
      <c r="A352" s="26"/>
      <c r="B352" s="25"/>
      <c r="C352" s="24"/>
      <c r="D352" s="23"/>
      <c r="E352" s="22" t="str">
        <f>IF(LEN($A352) &gt; 0,VLOOKUP($A352, [1]Dział!$A$1:$B$200,2,FALSE),IF(LEN($B352) &gt; 0,VLOOKUP($B352, [1]Rozdz!$A$1:$B$690,2,FALSE),IF(LEN($C352) &gt; 0,VLOOKUP($C352, [1]Paragraf.wydatek!$A$1:$B$290,2,FALSE),"")))</f>
        <v/>
      </c>
      <c r="F352" s="21"/>
      <c r="G352" s="21"/>
      <c r="H352" s="21"/>
      <c r="I352" s="21">
        <f>F352-G352+H352</f>
        <v>0</v>
      </c>
      <c r="J352" s="14" t="e">
        <f>IF(B352="",J351,B352)</f>
        <v>#REF!</v>
      </c>
    </row>
    <row r="353" spans="1:10" s="1" customFormat="1" hidden="1">
      <c r="A353" s="26"/>
      <c r="B353" s="25"/>
      <c r="C353" s="24"/>
      <c r="D353" s="23"/>
      <c r="E353" s="22" t="str">
        <f>IF(LEN($A353) &gt; 0,VLOOKUP($A353, [1]Dział!$A$1:$B$200,2,FALSE),IF(LEN($B353) &gt; 0,VLOOKUP($B353, [1]Rozdz!$A$1:$B$690,2,FALSE),IF(LEN($C353) &gt; 0,VLOOKUP($C353, [1]Paragraf.wydatek!$A$1:$B$290,2,FALSE),"")))</f>
        <v/>
      </c>
      <c r="F353" s="21"/>
      <c r="G353" s="21"/>
      <c r="H353" s="21"/>
      <c r="I353" s="21">
        <f>F353-G353+H353</f>
        <v>0</v>
      </c>
      <c r="J353" s="14" t="e">
        <f>IF(B353="",J352,B353)</f>
        <v>#REF!</v>
      </c>
    </row>
    <row r="354" spans="1:10" s="27" customFormat="1" hidden="1">
      <c r="A354" s="26"/>
      <c r="B354" s="25"/>
      <c r="C354" s="24"/>
      <c r="D354" s="23"/>
      <c r="E354" s="22" t="str">
        <f>IF(LEN($A354) &gt; 0,VLOOKUP($A354, [1]Dział!$A$1:$B$200,2,FALSE),IF(LEN($B354) &gt; 0,VLOOKUP($B354, [1]Rozdz!$A$1:$B$690,2,FALSE),IF(LEN($C354) &gt; 0,VLOOKUP($C354, [1]Paragraf.wydatek!$A$1:$B$290,2,FALSE),"")))</f>
        <v/>
      </c>
      <c r="F354" s="21"/>
      <c r="G354" s="21"/>
      <c r="H354" s="21"/>
      <c r="I354" s="21">
        <f>F354-G354+H354</f>
        <v>0</v>
      </c>
      <c r="J354" s="14" t="e">
        <f>IF(B354="",J353,B354)</f>
        <v>#REF!</v>
      </c>
    </row>
    <row r="355" spans="1:10" s="1" customFormat="1" hidden="1">
      <c r="A355" s="26"/>
      <c r="B355" s="25"/>
      <c r="C355" s="24"/>
      <c r="D355" s="23"/>
      <c r="E355" s="22" t="str">
        <f>IF(LEN($A355) &gt; 0,VLOOKUP($A355, [1]Dział!$A$1:$B$200,2,FALSE),IF(LEN($B355) &gt; 0,VLOOKUP($B355, [1]Rozdz!$A$1:$B$690,2,FALSE),IF(LEN($C355) &gt; 0,VLOOKUP($C355, [1]Paragraf.wydatek!$A$1:$B$290,2,FALSE),"")))</f>
        <v/>
      </c>
      <c r="F355" s="21"/>
      <c r="G355" s="21"/>
      <c r="H355" s="21"/>
      <c r="I355" s="21">
        <f>F355-G355+H355</f>
        <v>0</v>
      </c>
      <c r="J355" s="14" t="e">
        <f>IF(B355="",J354,B355)</f>
        <v>#REF!</v>
      </c>
    </row>
    <row r="356" spans="1:10" s="1" customFormat="1" hidden="1">
      <c r="A356" s="26"/>
      <c r="B356" s="25"/>
      <c r="C356" s="24"/>
      <c r="D356" s="23"/>
      <c r="E356" s="22" t="str">
        <f>IF(LEN($A356) &gt; 0,VLOOKUP($A356, [1]Dział!$A$1:$B$200,2,FALSE),IF(LEN($B356) &gt; 0,VLOOKUP($B356, [1]Rozdz!$A$1:$B$690,2,FALSE),IF(LEN($C356) &gt; 0,VLOOKUP($C356, [1]Paragraf.wydatek!$A$1:$B$290,2,FALSE),"")))</f>
        <v/>
      </c>
      <c r="F356" s="21"/>
      <c r="G356" s="21"/>
      <c r="H356" s="21"/>
      <c r="I356" s="21">
        <f>F356-G356+H356</f>
        <v>0</v>
      </c>
      <c r="J356" s="14" t="e">
        <f>IF(B356="",J355,B356)</f>
        <v>#REF!</v>
      </c>
    </row>
    <row r="357" spans="1:10" s="27" customFormat="1" hidden="1">
      <c r="A357" s="26"/>
      <c r="B357" s="25"/>
      <c r="C357" s="24"/>
      <c r="D357" s="23"/>
      <c r="E357" s="22" t="str">
        <f>IF(LEN($A357) &gt; 0,VLOOKUP($A357, [1]Dział!$A$1:$B$200,2,FALSE),IF(LEN($B357) &gt; 0,VLOOKUP($B357, [1]Rozdz!$A$1:$B$690,2,FALSE),IF(LEN($C357) &gt; 0,VLOOKUP($C357, [1]Paragraf.wydatek!$A$1:$B$290,2,FALSE),"")))</f>
        <v/>
      </c>
      <c r="F357" s="21"/>
      <c r="G357" s="21"/>
      <c r="H357" s="21"/>
      <c r="I357" s="21">
        <f>F357-G357+H357</f>
        <v>0</v>
      </c>
      <c r="J357" s="14" t="e">
        <f>IF(B357="",J356,B357)</f>
        <v>#REF!</v>
      </c>
    </row>
    <row r="358" spans="1:10" s="1" customFormat="1" hidden="1">
      <c r="A358" s="26"/>
      <c r="B358" s="25"/>
      <c r="C358" s="24"/>
      <c r="D358" s="23"/>
      <c r="E358" s="22" t="str">
        <f>IF(LEN($A358) &gt; 0,VLOOKUP($A358, [1]Dział!$A$1:$B$200,2,FALSE),IF(LEN($B358) &gt; 0,VLOOKUP($B358, [1]Rozdz!$A$1:$B$690,2,FALSE),IF(LEN($C358) &gt; 0,VLOOKUP($C358, [1]Paragraf.wydatek!$A$1:$B$290,2,FALSE),"")))</f>
        <v/>
      </c>
      <c r="F358" s="21"/>
      <c r="G358" s="21"/>
      <c r="H358" s="21"/>
      <c r="I358" s="21">
        <f>F358-G358+H358</f>
        <v>0</v>
      </c>
      <c r="J358" s="14" t="e">
        <f>IF(B358="",J357,B358)</f>
        <v>#REF!</v>
      </c>
    </row>
    <row r="359" spans="1:10" s="1" customFormat="1" hidden="1">
      <c r="A359" s="26"/>
      <c r="B359" s="25"/>
      <c r="C359" s="24"/>
      <c r="D359" s="23"/>
      <c r="E359" s="22" t="str">
        <f>IF(LEN($A359) &gt; 0,VLOOKUP($A359, [1]Dział!$A$1:$B$200,2,FALSE),IF(LEN($B359) &gt; 0,VLOOKUP($B359, [1]Rozdz!$A$1:$B$690,2,FALSE),IF(LEN($C359) &gt; 0,VLOOKUP($C359, [1]Paragraf.wydatek!$A$1:$B$290,2,FALSE),"")))</f>
        <v/>
      </c>
      <c r="F359" s="21"/>
      <c r="G359" s="21"/>
      <c r="H359" s="21"/>
      <c r="I359" s="21">
        <f>F359-G359+H359</f>
        <v>0</v>
      </c>
      <c r="J359" s="14" t="e">
        <f>IF(B359="",J358,B359)</f>
        <v>#REF!</v>
      </c>
    </row>
    <row r="360" spans="1:10" s="1" customFormat="1" hidden="1">
      <c r="A360" s="26"/>
      <c r="B360" s="25"/>
      <c r="C360" s="24"/>
      <c r="D360" s="23"/>
      <c r="E360" s="22" t="str">
        <f>IF(LEN($A360) &gt; 0,VLOOKUP($A360, [1]Dział!$A$1:$B$200,2,FALSE),IF(LEN($B360) &gt; 0,VLOOKUP($B360, [1]Rozdz!$A$1:$B$690,2,FALSE),IF(LEN($C360) &gt; 0,VLOOKUP($C360, [1]Paragraf.wydatek!$A$1:$B$290,2,FALSE),"")))</f>
        <v/>
      </c>
      <c r="F360" s="21"/>
      <c r="G360" s="21"/>
      <c r="H360" s="21"/>
      <c r="I360" s="21">
        <f>F360-G360+H360</f>
        <v>0</v>
      </c>
      <c r="J360" s="14" t="e">
        <f>IF(B360="",J359,B360)</f>
        <v>#REF!</v>
      </c>
    </row>
    <row r="361" spans="1:10" s="1" customFormat="1" hidden="1">
      <c r="A361" s="26"/>
      <c r="B361" s="25"/>
      <c r="C361" s="24"/>
      <c r="D361" s="23"/>
      <c r="E361" s="22" t="str">
        <f>IF(LEN($A361) &gt; 0,VLOOKUP($A361, [1]Dział!$A$1:$B$200,2,FALSE),IF(LEN($B361) &gt; 0,VLOOKUP($B361, [1]Rozdz!$A$1:$B$690,2,FALSE),IF(LEN($C361) &gt; 0,VLOOKUP($C361, [1]Paragraf.wydatek!$A$1:$B$290,2,FALSE),"")))</f>
        <v/>
      </c>
      <c r="F361" s="21"/>
      <c r="G361" s="21"/>
      <c r="H361" s="21"/>
      <c r="I361" s="21">
        <f>F361-G361+H361</f>
        <v>0</v>
      </c>
      <c r="J361" s="14" t="e">
        <f>IF(B361="",J360,B361)</f>
        <v>#REF!</v>
      </c>
    </row>
    <row r="362" spans="1:10" s="1" customFormat="1" hidden="1">
      <c r="A362" s="26"/>
      <c r="B362" s="25"/>
      <c r="C362" s="24"/>
      <c r="D362" s="23"/>
      <c r="E362" s="22" t="str">
        <f>IF(LEN($A362) &gt; 0,VLOOKUP($A362, [1]Dział!$A$1:$B$200,2,FALSE),IF(LEN($B362) &gt; 0,VLOOKUP($B362, [1]Rozdz!$A$1:$B$690,2,FALSE),IF(LEN($C362) &gt; 0,VLOOKUP($C362, [1]Paragraf.wydatek!$A$1:$B$290,2,FALSE),"")))</f>
        <v/>
      </c>
      <c r="F362" s="21"/>
      <c r="G362" s="21"/>
      <c r="H362" s="21"/>
      <c r="I362" s="21">
        <f>F362-G362+H362</f>
        <v>0</v>
      </c>
      <c r="J362" s="14" t="e">
        <f>IF(B362="",J361,B362)</f>
        <v>#REF!</v>
      </c>
    </row>
    <row r="363" spans="1:10" s="1" customFormat="1" hidden="1">
      <c r="A363" s="26"/>
      <c r="B363" s="25"/>
      <c r="C363" s="24"/>
      <c r="D363" s="23"/>
      <c r="E363" s="22" t="str">
        <f>IF(LEN($A363) &gt; 0,VLOOKUP($A363, [1]Dział!$A$1:$B$200,2,FALSE),IF(LEN($B363) &gt; 0,VLOOKUP($B363, [1]Rozdz!$A$1:$B$690,2,FALSE),IF(LEN($C363) &gt; 0,VLOOKUP($C363, [1]Paragraf.wydatek!$A$1:$B$290,2,FALSE),"")))</f>
        <v/>
      </c>
      <c r="F363" s="21"/>
      <c r="G363" s="21"/>
      <c r="H363" s="21"/>
      <c r="I363" s="21">
        <f>F363-G363+H363</f>
        <v>0</v>
      </c>
      <c r="J363" s="14" t="e">
        <f>IF(B363="",J362,B363)</f>
        <v>#REF!</v>
      </c>
    </row>
    <row r="364" spans="1:10" s="28" customFormat="1" hidden="1">
      <c r="A364" s="26"/>
      <c r="B364" s="25"/>
      <c r="C364" s="24"/>
      <c r="D364" s="23"/>
      <c r="E364" s="22" t="str">
        <f>IF(LEN($A364) &gt; 0,VLOOKUP($A364, [1]Dział!$A$1:$B$200,2,FALSE),IF(LEN($B364) &gt; 0,VLOOKUP($B364, [1]Rozdz!$A$1:$B$690,2,FALSE),IF(LEN($C364) &gt; 0,VLOOKUP($C364, [1]Paragraf.wydatek!$A$1:$B$290,2,FALSE),"")))</f>
        <v/>
      </c>
      <c r="F364" s="21"/>
      <c r="G364" s="21"/>
      <c r="H364" s="21"/>
      <c r="I364" s="21">
        <f>F364-G364+H364</f>
        <v>0</v>
      </c>
      <c r="J364" s="14" t="e">
        <f>IF(B364="",J363,B364)</f>
        <v>#REF!</v>
      </c>
    </row>
    <row r="365" spans="1:10" s="27" customFormat="1" hidden="1">
      <c r="A365" s="26"/>
      <c r="B365" s="25"/>
      <c r="C365" s="24"/>
      <c r="D365" s="23"/>
      <c r="E365" s="22" t="str">
        <f>IF(LEN($A365) &gt; 0,VLOOKUP($A365, [1]Dział!$A$1:$B$200,2,FALSE),IF(LEN($B365) &gt; 0,VLOOKUP($B365, [1]Rozdz!$A$1:$B$690,2,FALSE),IF(LEN($C365) &gt; 0,VLOOKUP($C365, [1]Paragraf.wydatek!$A$1:$B$290,2,FALSE),"")))</f>
        <v/>
      </c>
      <c r="F365" s="21"/>
      <c r="G365" s="21"/>
      <c r="H365" s="21"/>
      <c r="I365" s="21">
        <f>F365-G365+H365</f>
        <v>0</v>
      </c>
      <c r="J365" s="14" t="e">
        <f>IF(B365="",J364,B365)</f>
        <v>#REF!</v>
      </c>
    </row>
    <row r="366" spans="1:10" s="1" customFormat="1" hidden="1">
      <c r="A366" s="26"/>
      <c r="B366" s="25"/>
      <c r="C366" s="24"/>
      <c r="D366" s="23"/>
      <c r="E366" s="22" t="str">
        <f>IF(LEN($A366) &gt; 0,VLOOKUP($A366, [1]Dział!$A$1:$B$200,2,FALSE),IF(LEN($B366) &gt; 0,VLOOKUP($B366, [1]Rozdz!$A$1:$B$690,2,FALSE),IF(LEN($C366) &gt; 0,VLOOKUP($C366, [1]Paragraf.wydatek!$A$1:$B$290,2,FALSE),"")))</f>
        <v/>
      </c>
      <c r="F366" s="21"/>
      <c r="G366" s="21"/>
      <c r="H366" s="21"/>
      <c r="I366" s="21">
        <f>F366-G366+H366</f>
        <v>0</v>
      </c>
      <c r="J366" s="14" t="e">
        <f>IF(B366="",J365,B366)</f>
        <v>#REF!</v>
      </c>
    </row>
    <row r="367" spans="1:10" s="1" customFormat="1" hidden="1">
      <c r="A367" s="26"/>
      <c r="B367" s="25"/>
      <c r="C367" s="24"/>
      <c r="D367" s="23"/>
      <c r="E367" s="22" t="str">
        <f>IF(LEN($A367) &gt; 0,VLOOKUP($A367, [1]Dział!$A$1:$B$200,2,FALSE),IF(LEN($B367) &gt; 0,VLOOKUP($B367, [1]Rozdz!$A$1:$B$690,2,FALSE),IF(LEN($C367) &gt; 0,VLOOKUP($C367, [1]Paragraf.wydatek!$A$1:$B$290,2,FALSE),"")))</f>
        <v/>
      </c>
      <c r="F367" s="21"/>
      <c r="G367" s="21"/>
      <c r="H367" s="21"/>
      <c r="I367" s="21">
        <f>F367-G367+H367</f>
        <v>0</v>
      </c>
      <c r="J367" s="14" t="e">
        <f>IF(B367="",J366,B367)</f>
        <v>#REF!</v>
      </c>
    </row>
    <row r="368" spans="1:10" s="28" customFormat="1" hidden="1">
      <c r="A368" s="26"/>
      <c r="B368" s="25"/>
      <c r="C368" s="24"/>
      <c r="D368" s="23"/>
      <c r="E368" s="22" t="str">
        <f>IF(LEN($A368) &gt; 0,VLOOKUP($A368, [1]Dział!$A$1:$B$200,2,FALSE),IF(LEN($B368) &gt; 0,VLOOKUP($B368, [1]Rozdz!$A$1:$B$690,2,FALSE),IF(LEN($C368) &gt; 0,VLOOKUP($C368, [1]Paragraf.wydatek!$A$1:$B$290,2,FALSE),"")))</f>
        <v/>
      </c>
      <c r="F368" s="21"/>
      <c r="G368" s="21"/>
      <c r="H368" s="21"/>
      <c r="I368" s="21">
        <f>F368-G368+H368</f>
        <v>0</v>
      </c>
      <c r="J368" s="14" t="e">
        <f>IF(B368="",J367,B368)</f>
        <v>#REF!</v>
      </c>
    </row>
    <row r="369" spans="1:10" s="27" customFormat="1" hidden="1">
      <c r="A369" s="26"/>
      <c r="B369" s="25"/>
      <c r="C369" s="24"/>
      <c r="D369" s="23"/>
      <c r="E369" s="22" t="str">
        <f>IF(LEN($A369) &gt; 0,VLOOKUP($A369, [1]Dział!$A$1:$B$200,2,FALSE),IF(LEN($B369) &gt; 0,VLOOKUP($B369, [1]Rozdz!$A$1:$B$690,2,FALSE),IF(LEN($C369) &gt; 0,VLOOKUP($C369, [1]Paragraf.wydatek!$A$1:$B$290,2,FALSE),"")))</f>
        <v/>
      </c>
      <c r="F369" s="21"/>
      <c r="G369" s="21"/>
      <c r="H369" s="21"/>
      <c r="I369" s="21">
        <f>F369-G369+H369</f>
        <v>0</v>
      </c>
      <c r="J369" s="14" t="e">
        <f>IF(B369="",J368,B369)</f>
        <v>#REF!</v>
      </c>
    </row>
    <row r="370" spans="1:10" s="1" customFormat="1" hidden="1">
      <c r="A370" s="26"/>
      <c r="B370" s="25"/>
      <c r="C370" s="24"/>
      <c r="D370" s="23"/>
      <c r="E370" s="22" t="str">
        <f>IF(LEN($A370) &gt; 0,VLOOKUP($A370, [1]Dział!$A$1:$B$200,2,FALSE),IF(LEN($B370) &gt; 0,VLOOKUP($B370, [1]Rozdz!$A$1:$B$690,2,FALSE),IF(LEN($C370) &gt; 0,VLOOKUP($C370, [1]Paragraf.wydatek!$A$1:$B$290,2,FALSE),"")))</f>
        <v/>
      </c>
      <c r="F370" s="21"/>
      <c r="G370" s="21"/>
      <c r="H370" s="21"/>
      <c r="I370" s="21">
        <f>F370-G370+H370</f>
        <v>0</v>
      </c>
      <c r="J370" s="14" t="e">
        <f>IF(B370="",J369,B370)</f>
        <v>#REF!</v>
      </c>
    </row>
    <row r="371" spans="1:10" s="1" customFormat="1" hidden="1">
      <c r="A371" s="26"/>
      <c r="B371" s="25"/>
      <c r="C371" s="24"/>
      <c r="D371" s="23"/>
      <c r="E371" s="22" t="str">
        <f>IF(LEN($A371) &gt; 0,VLOOKUP($A371, [1]Dział!$A$1:$B$200,2,FALSE),IF(LEN($B371) &gt; 0,VLOOKUP($B371, [1]Rozdz!$A$1:$B$690,2,FALSE),IF(LEN($C371) &gt; 0,VLOOKUP($C371, [1]Paragraf.wydatek!$A$1:$B$290,2,FALSE),"")))</f>
        <v/>
      </c>
      <c r="F371" s="21"/>
      <c r="G371" s="21"/>
      <c r="H371" s="21"/>
      <c r="I371" s="21">
        <f>F371-G371+H371</f>
        <v>0</v>
      </c>
      <c r="J371" s="14" t="e">
        <f>IF(B371="",J370,B371)</f>
        <v>#REF!</v>
      </c>
    </row>
    <row r="372" spans="1:10" s="1" customFormat="1" hidden="1">
      <c r="A372" s="26"/>
      <c r="B372" s="25"/>
      <c r="C372" s="24"/>
      <c r="D372" s="23"/>
      <c r="E372" s="22" t="str">
        <f>IF(LEN($A372) &gt; 0,VLOOKUP($A372, [1]Dział!$A$1:$B$200,2,FALSE),IF(LEN($B372) &gt; 0,VLOOKUP($B372, [1]Rozdz!$A$1:$B$690,2,FALSE),IF(LEN($C372) &gt; 0,VLOOKUP($C372, [1]Paragraf.wydatek!$A$1:$B$290,2,FALSE),"")))</f>
        <v/>
      </c>
      <c r="F372" s="21"/>
      <c r="G372" s="21"/>
      <c r="H372" s="21"/>
      <c r="I372" s="21">
        <f>F372-G372+H372</f>
        <v>0</v>
      </c>
      <c r="J372" s="14" t="e">
        <f>IF(B372="",J371,B372)</f>
        <v>#REF!</v>
      </c>
    </row>
    <row r="373" spans="1:10" s="1" customFormat="1" hidden="1">
      <c r="A373" s="26"/>
      <c r="B373" s="25"/>
      <c r="C373" s="24"/>
      <c r="D373" s="23"/>
      <c r="E373" s="22" t="str">
        <f>IF(LEN($A373) &gt; 0,VLOOKUP($A373, [1]Dział!$A$1:$B$200,2,FALSE),IF(LEN($B373) &gt; 0,VLOOKUP($B373, [1]Rozdz!$A$1:$B$690,2,FALSE),IF(LEN($C373) &gt; 0,VLOOKUP($C373, [1]Paragraf.wydatek!$A$1:$B$290,2,FALSE),"")))</f>
        <v/>
      </c>
      <c r="F373" s="21"/>
      <c r="G373" s="21"/>
      <c r="H373" s="21"/>
      <c r="I373" s="21">
        <f>F373-G373+H373</f>
        <v>0</v>
      </c>
      <c r="J373" s="14" t="e">
        <f>IF(B373="",J372,B373)</f>
        <v>#REF!</v>
      </c>
    </row>
    <row r="374" spans="1:10" s="1" customFormat="1" hidden="1">
      <c r="A374" s="26"/>
      <c r="B374" s="25"/>
      <c r="C374" s="24"/>
      <c r="D374" s="23"/>
      <c r="E374" s="22" t="str">
        <f>IF(LEN($A374) &gt; 0,VLOOKUP($A374, [1]Dział!$A$1:$B$200,2,FALSE),IF(LEN($B374) &gt; 0,VLOOKUP($B374, [1]Rozdz!$A$1:$B$690,2,FALSE),IF(LEN($C374) &gt; 0,VLOOKUP($C374, [1]Paragraf.wydatek!$A$1:$B$290,2,FALSE),"")))</f>
        <v/>
      </c>
      <c r="F374" s="21"/>
      <c r="G374" s="21"/>
      <c r="H374" s="21"/>
      <c r="I374" s="21">
        <f>F374-G374+H374</f>
        <v>0</v>
      </c>
      <c r="J374" s="14" t="e">
        <f>IF(B374="",J373,B374)</f>
        <v>#REF!</v>
      </c>
    </row>
    <row r="375" spans="1:10" s="1" customFormat="1" hidden="1">
      <c r="A375" s="26"/>
      <c r="B375" s="25"/>
      <c r="C375" s="24"/>
      <c r="D375" s="23"/>
      <c r="E375" s="22" t="str">
        <f>IF(LEN($A375) &gt; 0,VLOOKUP($A375, [1]Dział!$A$1:$B$200,2,FALSE),IF(LEN($B375) &gt; 0,VLOOKUP($B375, [1]Rozdz!$A$1:$B$690,2,FALSE),IF(LEN($C375) &gt; 0,VLOOKUP($C375, [1]Paragraf.wydatek!$A$1:$B$290,2,FALSE),"")))</f>
        <v/>
      </c>
      <c r="F375" s="21"/>
      <c r="G375" s="21"/>
      <c r="H375" s="21"/>
      <c r="I375" s="21">
        <f>F375-G375+H375</f>
        <v>0</v>
      </c>
      <c r="J375" s="14" t="e">
        <f>IF(B375="",J374,B375)</f>
        <v>#REF!</v>
      </c>
    </row>
    <row r="376" spans="1:10" s="1" customFormat="1" hidden="1">
      <c r="A376" s="26"/>
      <c r="B376" s="25"/>
      <c r="C376" s="24"/>
      <c r="D376" s="23"/>
      <c r="E376" s="22" t="str">
        <f>IF(LEN($A376) &gt; 0,VLOOKUP($A376, [1]Dział!$A$1:$B$200,2,FALSE),IF(LEN($B376) &gt; 0,VLOOKUP($B376, [1]Rozdz!$A$1:$B$690,2,FALSE),IF(LEN($C376) &gt; 0,VLOOKUP($C376, [1]Paragraf.wydatek!$A$1:$B$290,2,FALSE),"")))</f>
        <v/>
      </c>
      <c r="F376" s="21"/>
      <c r="G376" s="21"/>
      <c r="H376" s="21"/>
      <c r="I376" s="21">
        <f>F376-G376+H376</f>
        <v>0</v>
      </c>
      <c r="J376" s="14" t="e">
        <f>IF(B376="",J375,B376)</f>
        <v>#REF!</v>
      </c>
    </row>
    <row r="377" spans="1:10" s="3" customFormat="1" hidden="1">
      <c r="A377" s="26"/>
      <c r="B377" s="25"/>
      <c r="C377" s="24"/>
      <c r="D377" s="23"/>
      <c r="E377" s="22" t="str">
        <f>IF(LEN($A377) &gt; 0,VLOOKUP($A377, [1]Dział!$A$1:$B$200,2,FALSE),IF(LEN($B377) &gt; 0,VLOOKUP($B377, [1]Rozdz!$A$1:$B$690,2,FALSE),IF(LEN($C377) &gt; 0,VLOOKUP($C377, [1]Paragraf.wydatek!$A$1:$B$290,2,FALSE),"")))</f>
        <v/>
      </c>
      <c r="F377" s="21"/>
      <c r="G377" s="21"/>
      <c r="H377" s="21"/>
      <c r="I377" s="21">
        <f>F377-G377+H377</f>
        <v>0</v>
      </c>
      <c r="J377" s="14" t="e">
        <f>IF(B377="",J376,B377)</f>
        <v>#REF!</v>
      </c>
    </row>
    <row r="378" spans="1:10" s="3" customFormat="1" hidden="1">
      <c r="A378" s="26"/>
      <c r="B378" s="25"/>
      <c r="C378" s="24"/>
      <c r="D378" s="23"/>
      <c r="E378" s="22" t="str">
        <f>IF(LEN($A378) &gt; 0,VLOOKUP($A378, [1]Dział!$A$1:$B$200,2,FALSE),IF(LEN($B378) &gt; 0,VLOOKUP($B378, [1]Rozdz!$A$1:$B$690,2,FALSE),IF(LEN($C378) &gt; 0,VLOOKUP($C378, [1]Paragraf.wydatek!$A$1:$B$290,2,FALSE),"")))</f>
        <v/>
      </c>
      <c r="F378" s="21"/>
      <c r="G378" s="21"/>
      <c r="H378" s="21"/>
      <c r="I378" s="21">
        <f>F378-G378+H378</f>
        <v>0</v>
      </c>
      <c r="J378" s="14" t="e">
        <f>IF(B378="",J377,B378)</f>
        <v>#REF!</v>
      </c>
    </row>
    <row r="379" spans="1:10" s="1" customFormat="1" hidden="1">
      <c r="A379" s="26"/>
      <c r="B379" s="25"/>
      <c r="C379" s="24"/>
      <c r="D379" s="23"/>
      <c r="E379" s="22" t="str">
        <f>IF(LEN($A379) &gt; 0,VLOOKUP($A379, [1]Dział!$A$1:$B$200,2,FALSE),IF(LEN($B379) &gt; 0,VLOOKUP($B379, [1]Rozdz!$A$1:$B$690,2,FALSE),IF(LEN($C379) &gt; 0,VLOOKUP($C379, [1]Paragraf.wydatek!$A$1:$B$290,2,FALSE),"")))</f>
        <v/>
      </c>
      <c r="F379" s="21"/>
      <c r="G379" s="21"/>
      <c r="H379" s="21"/>
      <c r="I379" s="21">
        <f>F379-G379+H379</f>
        <v>0</v>
      </c>
      <c r="J379" s="14" t="e">
        <f>IF(B379="",J378,B379)</f>
        <v>#REF!</v>
      </c>
    </row>
    <row r="380" spans="1:10" s="1" customFormat="1" hidden="1">
      <c r="A380" s="20"/>
      <c r="B380" s="19"/>
      <c r="C380" s="18"/>
      <c r="D380" s="17"/>
      <c r="E380" s="16" t="str">
        <f>IF(LEN($A380) &gt; 0,VLOOKUP($A380, [1]Dział!$A$1:$B$200,2,FALSE),IF(LEN($B380) &gt; 0,VLOOKUP($B380, [1]Rozdz!$A$1:$B$690,2,FALSE),IF(LEN($C380) &gt; 0,VLOOKUP($C380, [1]Paragraf.wydatek!$A$1:$B$290,2,FALSE),"")))</f>
        <v/>
      </c>
      <c r="F380" s="15"/>
      <c r="G380" s="15"/>
      <c r="H380" s="15"/>
      <c r="I380" s="15">
        <f>F380-G380+H380</f>
        <v>0</v>
      </c>
      <c r="J380" s="14" t="e">
        <f>IF(B380="",J379,B380)</f>
        <v>#REF!</v>
      </c>
    </row>
    <row r="381" spans="1:10" s="6" customFormat="1" ht="16.5" customHeight="1">
      <c r="A381" s="13"/>
      <c r="B381" s="12"/>
      <c r="C381" s="11"/>
      <c r="D381" s="10"/>
      <c r="E381" s="9" t="s">
        <v>0</v>
      </c>
      <c r="F381" s="8">
        <f>SUM(F99,F140,F181,F167,F212,F137,F144,F150,F194,F187,F191,F220,F164,F113,F178,F117)</f>
        <v>1154128236</v>
      </c>
      <c r="G381" s="8">
        <f>SUM(G99,G140,G181,G167,G212,G137,G144,G150,G194,G187,G191,G220,G164,G113,G178,G117)</f>
        <v>725490</v>
      </c>
      <c r="H381" s="8">
        <f>SUM(H99,H140,H181,H167,H212,H137,H144,H150,H194,H187,H191,H220,H164,H113,H178,H117)</f>
        <v>15232971</v>
      </c>
      <c r="I381" s="8">
        <f>SUM(F381-G381+H381)</f>
        <v>1168635717</v>
      </c>
      <c r="J381" s="7"/>
    </row>
  </sheetData>
  <sheetProtection formatCells="0" formatColumns="0" formatRows="0" insertColumns="0" insertRows="0" insertHyperlinks="0" deleteColumns="0" deleteRows="0" sort="0" autoFilter="0" pivotTables="0"/>
  <dataConsolidate link="1">
    <dataRefs count="1">
      <dataRef ref="C1:C65536" sheet="UKŁAD WYKONAWCZY" r:id="rId1"/>
    </dataRefs>
  </dataConsolidate>
  <mergeCells count="3">
    <mergeCell ref="A8:I8"/>
    <mergeCell ref="A9:I9"/>
    <mergeCell ref="C11:D11"/>
  </mergeCells>
  <dataValidations count="5">
    <dataValidation type="list" showInputMessage="1" showErrorMessage="1" sqref="C99:C380">
      <formula1>§</formula1>
    </dataValidation>
    <dataValidation type="list" showInputMessage="1" showErrorMessage="1" sqref="C13:C94">
      <formula1>Paragraf</formula1>
    </dataValidation>
    <dataValidation type="list" showInputMessage="1" showErrorMessage="1" sqref="B13:B94 B99:B380">
      <formula1>Rozdz</formula1>
    </dataValidation>
    <dataValidation type="list" showInputMessage="1" showErrorMessage="1" sqref="D13:D94 D99:D380">
      <formula1>czwartaP</formula1>
    </dataValidation>
    <dataValidation type="list" showInputMessage="1" showErrorMessage="1" sqref="A13:A94 A99:A380">
      <formula1>Dział</formula1>
    </dataValidation>
  </dataValidations>
  <printOptions horizontalCentered="1"/>
  <pageMargins left="0.70866141732283472" right="0.70866141732283472" top="0.98425196850393704" bottom="0.70866141732283472" header="0" footer="0.39370078740157483"/>
  <pageSetup paperSize="9" scale="67" orientation="portrait" horizontalDpi="300" verticalDpi="300" r:id="rId2"/>
  <headerFooter alignWithMargins="0">
    <oddFooter>Strona &amp;P z &amp;N</oddFooter>
  </headerFooter>
  <rowBreaks count="1" manualBreakCount="1">
    <brk id="17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Zalacznik Nr 1</vt:lpstr>
      <vt:lpstr>'Zalacznik Nr 1'!Obszar_wydruku</vt:lpstr>
      <vt:lpstr>'Zalacznik Nr 1'!Tytuły_wydruku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2013-05-22T08:48:50Z</dcterms:created>
  <dcterms:modified xsi:type="dcterms:W3CDTF">2013-05-22T08:49:32Z</dcterms:modified>
</cp:coreProperties>
</file>