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645" yWindow="510" windowWidth="9720" windowHeight="6540" tabRatio="601"/>
  </bookViews>
  <sheets>
    <sheet name="Arkusz1" sheetId="1" r:id="rId1"/>
  </sheets>
  <definedNames>
    <definedName name="_xlnm.Print_Area" localSheetId="0">Arkusz1!$A$1:$F$263</definedName>
    <definedName name="_xlnm.Print_Titles" localSheetId="0">Arkusz1!$5:$6</definedName>
  </definedNames>
  <calcPr calcId="125725"/>
</workbook>
</file>

<file path=xl/calcChain.xml><?xml version="1.0" encoding="utf-8"?>
<calcChain xmlns="http://schemas.openxmlformats.org/spreadsheetml/2006/main">
  <c r="E131" i="1"/>
  <c r="D166"/>
  <c r="D163" s="1"/>
  <c r="D229"/>
  <c r="D228" s="1"/>
  <c r="D170"/>
  <c r="D159"/>
  <c r="D139"/>
  <c r="D87"/>
  <c r="D82"/>
  <c r="D38"/>
  <c r="D28"/>
  <c r="D19"/>
  <c r="D26"/>
  <c r="D23" s="1"/>
  <c r="E24"/>
  <c r="E8"/>
  <c r="E7" s="1"/>
  <c r="E26"/>
  <c r="E29"/>
  <c r="E28" s="1"/>
  <c r="E160"/>
  <c r="E159" s="1"/>
  <c r="E20"/>
  <c r="E19" s="1"/>
  <c r="E126"/>
  <c r="E83"/>
  <c r="E82" s="1"/>
  <c r="E39"/>
  <c r="E63"/>
  <c r="E171"/>
  <c r="E170" s="1"/>
  <c r="E140"/>
  <c r="E139" s="1"/>
  <c r="E164"/>
  <c r="E166"/>
  <c r="E229"/>
  <c r="E228" s="1"/>
  <c r="E88"/>
  <c r="D7"/>
  <c r="E163" l="1"/>
  <c r="E38"/>
  <c r="E23"/>
  <c r="D263"/>
  <c r="E87"/>
  <c r="E263" l="1"/>
</calcChain>
</file>

<file path=xl/sharedStrings.xml><?xml version="1.0" encoding="utf-8"?>
<sst xmlns="http://schemas.openxmlformats.org/spreadsheetml/2006/main" count="494" uniqueCount="436">
  <si>
    <t>Stowarzyszenie Przyjaciół Młynar</t>
  </si>
  <si>
    <t>Fundacja Puszczy Rominckiej w Żytkiejmach</t>
  </si>
  <si>
    <t>Stowarzyszenie Integracji i Rozwoju Kulturalnego Mniejszości Narodowych w Polsce "Czeremosz" w Węgorzewie</t>
  </si>
  <si>
    <t>Elbląskie Stowarzyszenie Wspierania Inicjatyw Pozarządowych w Elblągu</t>
  </si>
  <si>
    <t>Stowarzyszenie "Jantar"</t>
  </si>
  <si>
    <t>Ratowniczek pomoże Ci pomóc innym</t>
  </si>
  <si>
    <t>Chcesz ratować ludzi - oddaj krew</t>
  </si>
  <si>
    <t>Dzień godności osoby z niepełnosprawnością intelektualną</t>
  </si>
  <si>
    <t>Rehabilitacja społeczna psychicznie chorych - dialog</t>
  </si>
  <si>
    <t>Elbląskie Stowarzyszenie Amazonek</t>
  </si>
  <si>
    <t>Stowarzyszenie Arrachion w Olsztynie</t>
  </si>
  <si>
    <t>Koszykarski Klub Sportowy "Olsztyn" w Olsztynie</t>
  </si>
  <si>
    <t>Mazurska Służba Ratownicza Okartowo</t>
  </si>
  <si>
    <t xml:space="preserve">                        </t>
  </si>
  <si>
    <t>Program psychoedukacyjno - motywujący dla osadzonych w zakładach karnych</t>
  </si>
  <si>
    <t>Fundacja Środowisk Twórczych w Olsztynie</t>
  </si>
  <si>
    <t>Stowarzyszenie Elbląg Europa</t>
  </si>
  <si>
    <t>Polski Związek Motorowy Zarząd Okręgowy w Olsztynie</t>
  </si>
  <si>
    <t>Olsztyńskie Stowarzyszenie Pomocy Psychicznie i Nerwowo Chorym Olsztyn</t>
  </si>
  <si>
    <t>Polskie Stowarzyszenie na Rzecz Osób z Upośledzeniem Umysłowym Koło w Iławie</t>
  </si>
  <si>
    <t>Rozszerzenie działalności oświatowo-wychowawczej i informacyjnej w zakresie edukacji zdrowotnej - olimpiady promocji zdrowego stylu życia PCK</t>
  </si>
  <si>
    <t>Bank Żywności w Olsztynie</t>
  </si>
  <si>
    <t>Rehabilitacja społeczna psychicznie chorych poprzez uczestnictwo w zespole muzycznym "Paja Brava" - dzika trawa</t>
  </si>
  <si>
    <t>Profilaktyka zdrowotna w zakresie przeciwdziałania otyłości i wadom postawy wśród osób niepełnosprawnych</t>
  </si>
  <si>
    <t>Olsztyńskie Towarzystwo "Amazonki"</t>
  </si>
  <si>
    <t>Oddaj krew - sprawdź czy jesteś zdrowy</t>
  </si>
  <si>
    <t>Nowomiejskie Stowarzyszenie Salveo w Nowym Mieście Lubawskim</t>
  </si>
  <si>
    <t>Stowarzyszenie Wspierające Rozwój Wsi Krekole</t>
  </si>
  <si>
    <t>Federacja Organizacji Socjalnych Województwa Warmińsko-Mazurskiego FOSa w Olsztynie</t>
  </si>
  <si>
    <t>Warmińsko-Mazurski Sejmik Osób Niepełnosprawnych w Olsztynie</t>
  </si>
  <si>
    <t>Związek Harcerstwa Polskiego Chorągiew Warmińsko-Mazurska z siedzibą w Olsztynie</t>
  </si>
  <si>
    <t>Stowarzyszenie Promujemy Kozłowo Non Omnis Moriar</t>
  </si>
  <si>
    <t>w zł</t>
  </si>
  <si>
    <t>Turystyka</t>
  </si>
  <si>
    <t>010</t>
  </si>
  <si>
    <t>Rolnictwo i łowiectwo</t>
  </si>
  <si>
    <t>01095</t>
  </si>
  <si>
    <t>Administracja publiczna</t>
  </si>
  <si>
    <t>Pozostała działalność</t>
  </si>
  <si>
    <t>Bezpieczeństwo publiczne i ochrona przeciwpożarowa</t>
  </si>
  <si>
    <t>Ochrona zdrowia</t>
  </si>
  <si>
    <t>Pomoc społeczna</t>
  </si>
  <si>
    <t>Gospodarka komunalna i ochrona środowiska</t>
  </si>
  <si>
    <t>Kultura i ochrona dziedzictwa narodowego</t>
  </si>
  <si>
    <t>Pozostałe zadania w zakresie kultury</t>
  </si>
  <si>
    <t>Dz.</t>
  </si>
  <si>
    <t>Rozdz.</t>
  </si>
  <si>
    <t>Wykonanie</t>
  </si>
  <si>
    <t>Nazwa podmiotu 
wykonującego zadanie</t>
  </si>
  <si>
    <t>Nazwa dofinansowanego zadania</t>
  </si>
  <si>
    <t>Zadania w zakresie upowszechniania turystyki</t>
  </si>
  <si>
    <t>Urzędy marszałkowskie</t>
  </si>
  <si>
    <t>Zadania ratownictwa górskiego i wodnego</t>
  </si>
  <si>
    <t>Programy polityki zdrowotnej</t>
  </si>
  <si>
    <t>Zwalczanie narkomanii</t>
  </si>
  <si>
    <t>Przeciwdziałanie alkoholizmowi</t>
  </si>
  <si>
    <t>Ochrona różnorodności biologicznej 
i krajobrazu</t>
  </si>
  <si>
    <t>Polskie Stowarzyszenie na Rzecz Osób z Upośledzeniem Umysłowym, Koło w Nidzicy</t>
  </si>
  <si>
    <t>Związek Harcerstwa Polskiego Chorągiew Warmińsko-Mazurska Hufiec w Ostródzie</t>
  </si>
  <si>
    <t>Akcja Katolicka Archidiecezji Warmińskiej w Olsztynie</t>
  </si>
  <si>
    <t>Wydanie Magazynu Informacyjnego Warmii i Mazur "Przegląd Turystyczny"</t>
  </si>
  <si>
    <t>Polska Izba Turystyki, Olsztyn</t>
  </si>
  <si>
    <t>Warmińsko-Mazurskie Zrzeszenie Ludowe Zespoły Sportowe w Olsztynie</t>
  </si>
  <si>
    <t>Warmińsko-Mazurski Szkolny Związek Sportowy w Olsztynie</t>
  </si>
  <si>
    <t>Warmińsko-Mazurska Federacja Sportu w Olsztynie</t>
  </si>
  <si>
    <t>Warmińsko-Mazurska Federacja Sportu Osób Niepełnosprawnych w Olsztynie</t>
  </si>
  <si>
    <t>Ogółem</t>
  </si>
  <si>
    <t>Klub Sportowy AZS-UWM w Olsztynie</t>
  </si>
  <si>
    <t>Stowarzyszenie Jantar w Elblągu</t>
  </si>
  <si>
    <t>Elbląski Klub Sportowy START w Elblągu</t>
  </si>
  <si>
    <t>Stowarzyszenie Wspólnota Kulturowa "Borussia" w Olsztynie</t>
  </si>
  <si>
    <t>Fundacja Albatros Bukwałd Dywity</t>
  </si>
  <si>
    <t>Stowarzyszenie Inicjatyw Obywatelskich w Barczewie</t>
  </si>
  <si>
    <t>Związek Ukraińców w Polsce, Zarząd Oddziału w Olsztynie</t>
  </si>
  <si>
    <t>Stowarzyszenie Przyjaciół Ziemi Lidzbarskiej w Lidzbarku Warmińskim</t>
  </si>
  <si>
    <t>Towarzystwo Miłośników Wilna i Ziemi Wileńskiej Oddział w Mrągowie</t>
  </si>
  <si>
    <t>Olsztyńskie Stowarzyszenie Mniejszości Niemieckiej</t>
  </si>
  <si>
    <t>"Dzień Mniejszości Narodowych"</t>
  </si>
  <si>
    <t>Stowarzyszenie "Jantar" w Elblągu</t>
  </si>
  <si>
    <t xml:space="preserve"> Tabela Nr 7</t>
  </si>
  <si>
    <t>Przetwórstwo przemysłowe</t>
  </si>
  <si>
    <t>Rozwój przedsiębiorczości</t>
  </si>
  <si>
    <t>Organizacja cyklicznych imprez turystyczno-krajoznawczych PTTK</t>
  </si>
  <si>
    <t>Mazurskie Wodne Ochotnicze Pogotowie Ratunkowe  w Giżycku</t>
  </si>
  <si>
    <t>Polski Związek Emerytów, Rencistów i Inwalidów Oddział Rejonowy w Giżycku</t>
  </si>
  <si>
    <t>Stowarzyszenie Przyjaciół Szkoły Policealnej w Olsztynie MEDYK</t>
  </si>
  <si>
    <t>Stowarzyszenie Uniwersytet Trzeciego Wieku w Morągu</t>
  </si>
  <si>
    <t>Stowarzyszenie Uniwersytet Trzeciego Wieku w Iławie</t>
  </si>
  <si>
    <t>Stowarzyszenie Wspierania Działań na Rzecz Osób Potrzebujących Pomocy "Droga" w Olsztynku</t>
  </si>
  <si>
    <t>Katolickie Stowarzyszenie "CIVITAS CHRISTIANA" w Olsztynie</t>
  </si>
  <si>
    <t>Udzielanie pomocy bezdomnym i zagrożonym bezdomnością oraz prowadzenie punktu pomocy rzeczowej i sanitarnej przy ZR PCK w Morągu</t>
  </si>
  <si>
    <t>Polski Komitet Pomocy Społecznej Warmińsko-Mazurski Zarząd Wojewódzki w Olsztynie</t>
  </si>
  <si>
    <t>Caritas Archidiecezji Warmińskiej Olsztyn</t>
  </si>
  <si>
    <t xml:space="preserve">Międzynarodowy Festiwal Muzyki Chóralnej im. F.Nowowiejskiego w Barczewie </t>
  </si>
  <si>
    <t>Warmińsko-Mazurskie Stowarzyszenie "Areszt Sztuki" w Olsztynie</t>
  </si>
  <si>
    <t>Związek Ukraińców w Polsce, Oddział w Elblągu</t>
  </si>
  <si>
    <t>Towarzystwo Ratowania Dziedzictwa Kulturowego Kresów Dawnych i Obecnych "Ojcowizna" w Węgorzewie</t>
  </si>
  <si>
    <t>Pasłęcka Uczta Kultur Wschodu - Regionalny Festiwal Piosenki Ukraińskiej w Pasłęku</t>
  </si>
  <si>
    <t>Związek Żołnierzy Wojska Polskiego Zarząd Wojewódzki w Olsztynie</t>
  </si>
  <si>
    <t xml:space="preserve">Związek Sybiraków Zarząd Oddziału Wojewódzkiego w Olsztynie </t>
  </si>
  <si>
    <t>Centrum Wolontariatu Sportowego</t>
  </si>
  <si>
    <t>Podstawy prawne wolontariatu i rozliczenia finansowego organizacji pozarządowych</t>
  </si>
  <si>
    <t>Fundacja "Dziedzictwo Nasze"</t>
  </si>
  <si>
    <t>Fundacja Puszczy Rominckiej</t>
  </si>
  <si>
    <t>Projekt systemowy Model kształcenia w branży gastronomiczno-hotelarskiej połączony z systemem walidacji kwalifikacji i kompetencji formalnych</t>
  </si>
  <si>
    <t>Akademia Trzeciego Wieku przy Miejskim Ośrodku Kultury w Olsztynie</t>
  </si>
  <si>
    <t>Międzynarodowy Festiwal Tańca Baltic Cup</t>
  </si>
  <si>
    <t>Turnus rehabilitacyjny dla dzieci niewidomych i słabo widzących</t>
  </si>
  <si>
    <t>Stowarzyszenie na Rzecz Osób Niepełnosprawnych w Jezioranach</t>
  </si>
  <si>
    <t>Parafia Ewangelicko - Augsburska w Pasymiu</t>
  </si>
  <si>
    <t>Transport i łączność</t>
  </si>
  <si>
    <t>Krajowe pasażerskie przewozy autobusowe</t>
  </si>
  <si>
    <t>Refundacja kosztów sprzedaży biletów ulgowych</t>
  </si>
  <si>
    <t>Przewoźnicy uprawnieni do przewozu osób środkami publicznego transportu zbiorowego</t>
  </si>
  <si>
    <t>Pozostałe zadania w zakresie polityki społecznej</t>
  </si>
  <si>
    <t>Olsztyńskie Towarzystwo "Amazonki" w Olsztynie</t>
  </si>
  <si>
    <t>Ochotniczki - wolontariuszki siłą swoich stowarzyszeń</t>
  </si>
  <si>
    <t>Stowarzyszenie Kulturalne Zespół Pieśni i Tańca "Warmia" w Olsztynie</t>
  </si>
  <si>
    <t>Towarzystwo Przyjaciół Muzeum w Szczytnie</t>
  </si>
  <si>
    <t>Towarzystwo Muzyczne Medius w Warszawie</t>
  </si>
  <si>
    <t>Stowarzyszenie Druga Strona Ognia w Dobrym Mieście</t>
  </si>
  <si>
    <t>Środkowo-Europejskie Centrum Szkolenia Młodzieży w Górowie Iławeckim</t>
  </si>
  <si>
    <t>Stowarzyszenie Dziennikarzy Polskich Oddział w Olsztynie</t>
  </si>
  <si>
    <t>Stowarzyszenie Twórców i Orędowników Kultury "Anima" w Szczytnie</t>
  </si>
  <si>
    <t>Szczycieński Festiwal Gitarowy</t>
  </si>
  <si>
    <t>Fundacja Teatr Lota w Wydminach</t>
  </si>
  <si>
    <t>Fundacja "Wspieranie i Promocja Przedsiębiorczości na Warmii, Mazurach i Powiślu"</t>
  </si>
  <si>
    <t>Plan</t>
  </si>
  <si>
    <t xml:space="preserve">Zadania w zakresie kultury fizycznej 
</t>
  </si>
  <si>
    <t>Kultura fizyczna</t>
  </si>
  <si>
    <t>Pokrycie kosztów poza Pomocą Techniczną związanych z Działaniem 2.5, 2.6, 3.4 ZPORR</t>
  </si>
  <si>
    <t>Pokrycie kosztów związanych z windykacją środków od Beneficjentów w ramach Działania  3.4 ZPORR</t>
  </si>
  <si>
    <t>Dofinansowanie projektu "B2N" Bussines to Nature</t>
  </si>
  <si>
    <t>Warmińsko-Mazurska Agencja Rozwoju Regionalnego S.A. w Olsztynie</t>
  </si>
  <si>
    <t>Polski Czerwony Krzyż Warmińsko-Mazurski Zarząd Okręgowy w Olsztynie</t>
  </si>
  <si>
    <t>Olsztyńska Wyższa Szkoła Informatyki i Zarządzania im. Prof. T. Kotarbińskiego w Olsztynie</t>
  </si>
  <si>
    <t>Stowarzyszenie Kulturalne "Viva-Art."</t>
  </si>
  <si>
    <t>Dofinansowanie działań z zakresu organizowania pomocy oraz ratowania życia i mienia osób, które uległy lub są narażone na utratę życia lub zdrowia na wodach województwa warmińsko-mazurskiego</t>
  </si>
  <si>
    <t>Zwiększenie skuteczności edukacji i promocji zdrowotnej społeczeństwa województwa warmińsko-mazurskiego, propagowanie zdrowego stylu życia oraz zwiększenie świadomości praw pacjenta</t>
  </si>
  <si>
    <t>Stowarzyszenie na Rzecz Osób Niepełnosprawnych i Profilaktyki Zdrowia "Jesteśmy Razem" w Górowie Iławeckim</t>
  </si>
  <si>
    <t>Wakacje z kropelką - program edukacyjno-profilaktyczny promujących honorowe krwiodawstwo</t>
  </si>
  <si>
    <t>Polski Związek Niewidomych Okręg Warmińsko-Mazurski w Olsztynie</t>
  </si>
  <si>
    <t>Warmińsko-Mazurski Oddział Polskiego Związku Chórów i Orkiestr w Olsztynie</t>
  </si>
  <si>
    <t>Wykonanie planowanych dotacji dla podmiotów niezaliczanych do sektora finansów publicznych udzielanych z budżetu Województwa Warmińsko-Mazurskiego w 2012 roku 
na dzień 30.06.2012 r.</t>
  </si>
  <si>
    <t>Krajowe pasażerskie przewozy kolejowe</t>
  </si>
  <si>
    <t>Upowszechnianie i popularyzacja sportu w środowisku młodzieży szkolnej</t>
  </si>
  <si>
    <t>Fundacja Citius Altius Fortius w Olsztynie</t>
  </si>
  <si>
    <t>Turniej koszykówki "Koszykówka - mój nałóg"</t>
  </si>
  <si>
    <t xml:space="preserve">Upowszechnianie  i popularyzacja sportu w środowisku młodzieży akademickiej </t>
  </si>
  <si>
    <t>Organizacja Środowiskowa AZS Województwa Warmińsko-Mazurskiego w Olsztynie</t>
  </si>
  <si>
    <t>Upowszechnianie i popularyzacja sportu w środowisku wiejskim i małych miast, organizacja cyklu imprez sportowych, szkolenie reprezentacji województwa w wiodących dyscyplinach w zawodach ogólnopolskich i międzynarodowych</t>
  </si>
  <si>
    <t>Stowarzyszenie Mazury &amp; Golf Country Club w Naterkach</t>
  </si>
  <si>
    <t>Otwarte Mistrzostwa Warmii i Mazur Seniorów w golfie</t>
  </si>
  <si>
    <t>Starzeć się aktywnie, czyli jak dodać życia do lat. Warmińsko-Mazurski rajd pieszy przez park krajobrazowy szlakiem rzeki Symsarny</t>
  </si>
  <si>
    <t>Fundacja Centrum Zdrowia i Sportu w Olsztynie</t>
  </si>
  <si>
    <t>Aktywny Senior</t>
  </si>
  <si>
    <t>Wspieranie interdyscyplinarnego wojewódzkiego szkolenia i współzawodnictwa sportowego w sporcie młodzieżowym</t>
  </si>
  <si>
    <t>Szkolenie dzieci i młodzieży uzdolnionej sportowo w zakresie lekkiej atletyki (specjalność rzuty i biegi)</t>
  </si>
  <si>
    <t>Wspieranie doskonalenia zawodowego kadr szkoleniowych i sędziów</t>
  </si>
  <si>
    <t>Wojewódzkie Centrum Szkolenia Żeglarskiego przy Warmińsko-Mazurskim Związku Żeglarskim w Olsztynie</t>
  </si>
  <si>
    <t>Szkolenie żeglarzy z Warmii i Mazur uzdolnionych sportowo w zakresie Żeglarstwa Regatowego</t>
  </si>
  <si>
    <t>Uczniowski Klub Sportowy "Naki" w Olsztynie</t>
  </si>
  <si>
    <t>Organizacja Mistrzostw Polski Seniorów w kick-boxingu w formułach light-contact i semicontact</t>
  </si>
  <si>
    <t>Stowarzyszenie Szkoła Pływania "Orka" w Iławie</t>
  </si>
  <si>
    <t>II Iławski Półmaraton</t>
  </si>
  <si>
    <t>Otwarte Mistrzostwa Polski Północnej Amatorskiego MMA</t>
  </si>
  <si>
    <t>Mistrzostwa i Puchar Okręgu Warmińsko-Mazurskiego w sportowym tańcu towarzyskim</t>
  </si>
  <si>
    <t>Olsztyńskie Stowarzyszenie Brydża Sportowego</t>
  </si>
  <si>
    <t>Organizacja Grand Prix Polski par w brydżu sportowym 2012 Open i V Jubileuszowe Brydżowe Mistrzostwa Polski Internautów 2012 Open</t>
  </si>
  <si>
    <t>Klub Sportowy "Budowlani" Olsztyn Sekcja Zapaśnicza</t>
  </si>
  <si>
    <t>Międzynarodowy XLI Turniej "O Puchar Warmii i Mazur" w zapasach dziewcząt i chłopców w stylu klasycznym i wolnym</t>
  </si>
  <si>
    <t>Polskie Stowarzyszenie Weteranów Kajakarstwa Olsztyn</t>
  </si>
  <si>
    <t>Mistrzostwa Polski Smoczych Łodzi w Olsztynie na Jeziorze Długim</t>
  </si>
  <si>
    <t>Wspieranie działalności sportowej zespołu KKS "Olsztyn" występującego w rozgrywkach I Centralnej Ligi Kobiet</t>
  </si>
  <si>
    <t>Wspieranie  działalności sportowej zespołów występujących w najwyższych rangą krajowych rozgrywkach ligowych w koszykówce mężczyzn</t>
  </si>
  <si>
    <t>Olsztyński Klub Piłki Ręcznej "Warmia-Traveland" w Olsztynie</t>
  </si>
  <si>
    <t>Wspieranie działalności Olsztyńskiego Klubu Piłki Ręcznej "Warmia-Traveland"</t>
  </si>
  <si>
    <t xml:space="preserve">Wspieranie działalności sportowej zespołów występujących w najwyższych rangą krajowych rozgrywkach ligowych </t>
  </si>
  <si>
    <t>Wodne Ochotnicze Pogotowie Ratunkowe Województwa Warmińsko-Mazurskiego w Olsztynie</t>
  </si>
  <si>
    <t>Opłacenie zamówionych przewozów, organizowanie przewozów oraz remonty taboru kolejowego</t>
  </si>
  <si>
    <t>Związek Żołnierzy Armii Krajowej Zarząd Okręgu Warmińsko-Mazurskiego</t>
  </si>
  <si>
    <t>Obywatelskie obchody Narodowego Dnia Pamięci Żołnierzy Wyklętych</t>
  </si>
  <si>
    <t>Wydanie II części książki pt. "Pamięci bliskich"</t>
  </si>
  <si>
    <t>Uniwersytet III Wieku w Działdowie</t>
  </si>
  <si>
    <t>Caritas Archidiecezji Warmińskiej</t>
  </si>
  <si>
    <t xml:space="preserve">Umacnianie idei wolontariatu wśród dzieci, młodzieży i dorosłych </t>
  </si>
  <si>
    <t>Polskie Towarzystwo Historyczne, Oddział w Olsztynie</t>
  </si>
  <si>
    <t>Akademia animatorów kultury i tradycji Warmii i Mazur</t>
  </si>
  <si>
    <t>Stowarzyszenie Dialog Kultur</t>
  </si>
  <si>
    <t>Mazury widziały wojnę. Portrety i wspomnienia weteranów wojny</t>
  </si>
  <si>
    <t>Wolontariat w Muzeum Tradycji Kolejowej w Węgorzewie</t>
  </si>
  <si>
    <t>Polskie Stowarzyszenie na Rzecz Osób z Upośledzeniem Umysłowym w Elblągu</t>
  </si>
  <si>
    <t>Podziel się wolontariatem. Budowanie modelu współpracy wolontariackiej szkół, organizacji pozarządowych i uczelni wyższych w Elblągu, powiecie elbląskim i braniewskim</t>
  </si>
  <si>
    <t>Stowarzyszenie Wolontariatu Sportowego w Ełku</t>
  </si>
  <si>
    <t>W stronę partnerstwa - rozwój reprezentacji i systemu wsparcia trzeciego sektora</t>
  </si>
  <si>
    <t>Stowarzyszenie Centrum Wspierania Organizacji Pozarządowych i Inicjatyw Obywatelskich</t>
  </si>
  <si>
    <t>Małe forum pełnomocników</t>
  </si>
  <si>
    <t>Stowarzyszenie Edukacji Ekologicznej i Kulturalnej "SEEiK"</t>
  </si>
  <si>
    <t>Funkcjonowanie Centrum Wolontariatu w powiecie mrągowskim</t>
  </si>
  <si>
    <t>Po drodze z Eurodeskiem</t>
  </si>
  <si>
    <t>Polskie Stowarzyszenie na Rzecz Osób z Upośledzeniem Umysłowym</t>
  </si>
  <si>
    <t>Kompetentny pracownik = sprawne NGO. Rozwój kompetencji zawodowych wśród pracowników kół i innych Organizacji Pozarządowych na Warmii i Mazurach</t>
  </si>
  <si>
    <t>Olsztyńskie Stowarzyszenie Pomocy Telefonicznej</t>
  </si>
  <si>
    <t>Rozwój wolontariatu kluczem do niesienia skutecznej pomocy osobom w sytuacji kryzysu psychicznego</t>
  </si>
  <si>
    <t xml:space="preserve">Związek Sybiraków Zarząd Oddziału w Elblągu </t>
  </si>
  <si>
    <t>Marsz Żywej Pamięci w Białymstoku</t>
  </si>
  <si>
    <t>Stowarzyszenie Gmin Polskie Zamki Gotyckie w Olsztynie</t>
  </si>
  <si>
    <t>Szlakiem zamków gotyckich - wydawnictwo folderu produktów turystycznych</t>
  </si>
  <si>
    <t>Polskie Towarzystwo Turystyczno - Krajoznawcze, Oddział Wielkich Jezior Mazurskich w Giżycku</t>
  </si>
  <si>
    <t>Odnawianie i modernizacja odcinków turystycznego szlaku rowerowego Święta Lipka - Kętrzyn - Gierłoż - Owczarnia - Nakomiady - Ryn - Stara Rudówka - Bogaczewo - Giżycko NGI-101c</t>
  </si>
  <si>
    <t>Polskie Towarzystwo Turystyczno - Krajoznawcze w Elblągu</t>
  </si>
  <si>
    <t>XLI Ogólnopolski Zlot Grunwaldzki</t>
  </si>
  <si>
    <t>Ostródzkie Stowarzyszenie Kulturowe "Sasinia"</t>
  </si>
  <si>
    <t>Aktywizacja społeczności lokalnych na obszarach wiejskich</t>
  </si>
  <si>
    <t>Stowarzyszenie "Nasza Wieś - Piastowo"</t>
  </si>
  <si>
    <t>Stowarzyszenie "Łęcze - wieś z perspektywą"</t>
  </si>
  <si>
    <t>Remont wiaty w Łęczu jako element integracji społeczności lokalnej oraz obiekt wspierający wizerunek Łęcza jako wsi przyjaznej turystom</t>
  </si>
  <si>
    <t>Stowarzyszenie Rozwoju Wsi Bratian oraz Stowarzyszenie Aktywności Lokalnej "Ziemia Nowomiejska"</t>
  </si>
  <si>
    <t>Remont sceny plenerowej w Krainie Brata Jana w Bratianie</t>
  </si>
  <si>
    <t>Stowarzyszenie Przyjaciół Wsi Zalesie "Zalesianka"</t>
  </si>
  <si>
    <t>Piękna wieś</t>
  </si>
  <si>
    <t>Stowarzyszenie Przyjaciół Szałkowa "Agro - Tur"</t>
  </si>
  <si>
    <t>Uporządkowanie terenów wiejskich</t>
  </si>
  <si>
    <t>Stowarzyszenie Przyjaciół Lechowa "Lechowianie"</t>
  </si>
  <si>
    <t>Wieś barwna i kwitnąca</t>
  </si>
  <si>
    <t>Stowarzyszenie Koło Giżowskich Bab</t>
  </si>
  <si>
    <t>Tworzenie wizerunku Mlecznej wsi Giże</t>
  </si>
  <si>
    <t>Ochotnicza Straż Pożarna w Weklicach</t>
  </si>
  <si>
    <t>Dbanie i zagospodarowanie terenów zieleni</t>
  </si>
  <si>
    <t>Stowarzyszenie Społeczno-Kulturalne "Mazurskie Źródła"</t>
  </si>
  <si>
    <t xml:space="preserve">Aktywizacja społeczności sołectwa Dębówko poprzez zajęcia warsztatowe w zakresie rzeźby i malarstwa </t>
  </si>
  <si>
    <t>Wsparcie żywnościowe osób bezdomnych</t>
  </si>
  <si>
    <t>XIV Festyn Integracyjny "Jesteśmy razem"</t>
  </si>
  <si>
    <t>Mamy swoje prawa</t>
  </si>
  <si>
    <t>Wolontariat w działaniach społecznych Banku Żywności w Olsztynie</t>
  </si>
  <si>
    <t>Seniorzy żyją wśród nas</t>
  </si>
  <si>
    <t>Wspieranie działań na rzecz osób bezdomnych</t>
  </si>
  <si>
    <t>Re-aktywujemy seniorów w ramach Centrum Wspierania Aktywności Osób Niepełnosprawnych</t>
  </si>
  <si>
    <t>Wspieranie działań na rzecz osób bezdomnych i zagrożonych bezdomnością</t>
  </si>
  <si>
    <t>Ełckie Stowarzyszenie Studentów i Absolwentów "ESSA" w Ełku</t>
  </si>
  <si>
    <t>Seniorada 2012</t>
  </si>
  <si>
    <t>Festyn Integracyjny "Rodzina jest najważniejsza - aktywizacja środowiska osób niepełnosprawnych"</t>
  </si>
  <si>
    <t>Kolegium Zakonu Pijarów w Elblągu</t>
  </si>
  <si>
    <t>Chcę i mogę więcej</t>
  </si>
  <si>
    <t>Fundacja Centrum Rozwoju Rodziny "Progresja" w Ostródzie</t>
  </si>
  <si>
    <t>Klub Dobrego Rodzica - Rodzina wielopokoleniowa miejscem rozwoju każdego z jej członków</t>
  </si>
  <si>
    <t>Stowarzyszenie Wspierania Inicjatyw Kulturalnych "Jaćwing" w Ełku</t>
  </si>
  <si>
    <t>Aktywna Polska Jesień</t>
  </si>
  <si>
    <t>Prowadzenie jadłodajni dla bezdomnych i najbiedniejszych mieszkańców Olsztyna i okolic</t>
  </si>
  <si>
    <t>Polski Związek Niewidomych w Warszawie</t>
  </si>
  <si>
    <t>VI Międzynarodowe Spotkania Artystyczne</t>
  </si>
  <si>
    <t>Europejskie Stowarzyszenie Edukacji i Rozwoju "Pionier"</t>
  </si>
  <si>
    <t xml:space="preserve">Młodzieżowe Rady krok po kroku </t>
  </si>
  <si>
    <t>Stowarzyszenie Skarbników Samorządowych Warmii i Mazur w Szczytnie</t>
  </si>
  <si>
    <t>Integracyjna wymiana młodzieży z Rejonu Wileńskiego z młodzieżą z rejonu Warmii i Mazur</t>
  </si>
  <si>
    <t>Stowarzyszenie na Rzecz Rozwoju Wsi "Aniołowo"</t>
  </si>
  <si>
    <t>Aktywne społeczności Aniołowa i ST. Trelo we wspólnej Europie</t>
  </si>
  <si>
    <t>IX Biesiada Wileńska</t>
  </si>
  <si>
    <t>Aeroklub Krainy Jezior</t>
  </si>
  <si>
    <t>Międzynarodowy Rajd po lotniskach Litwy</t>
  </si>
  <si>
    <t>Międzynarodowy staż w judo</t>
  </si>
  <si>
    <t>Stowarzyszenie "Zielone Dzieci"</t>
  </si>
  <si>
    <t>Międzynarodowa Konferencja "Mazurzy na Syberii"</t>
  </si>
  <si>
    <t>XI Dni Kultury w Obwodzie Kaliningradzkim</t>
  </si>
  <si>
    <t>Idee humanitarne w integracji młodzieży Polski, Niemiec i Rosji - warsztaty</t>
  </si>
  <si>
    <t>Wigilia Narodów (Polska, Rosja, Ukraina, Niemcy)</t>
  </si>
  <si>
    <t>Fundacja Teatr Lota</t>
  </si>
  <si>
    <t>Peregrynacja z Leśmianem na Litwie i Łotwie</t>
  </si>
  <si>
    <t>VI Spotkanie Polskich Uniwersytetów III Wieku zza wschodniej granicy</t>
  </si>
  <si>
    <t>Międzynarodowa Konferencja "Pod znakiem różowej wstążki - gdy życie rzuca wyzwanie"</t>
  </si>
  <si>
    <t>Transgraniczna konferencja "W kręgu polskiej tradycji"</t>
  </si>
  <si>
    <t>Profesjonalny urząd administracji samorządowej (PO KL 5.2.1)</t>
  </si>
  <si>
    <t>IV Międzynarodowy Turniej Masażysty</t>
  </si>
  <si>
    <t>Dąż do sprawności - VIII Spartakiada Amazonek</t>
  </si>
  <si>
    <t>Ochotnicza Straż Pożarna w Barczewie</t>
  </si>
  <si>
    <t>VI Mistrzostwa w Ratownictwie w ramach Kwalifikowanej Pierwszej Pomocy Stary Folwark Tumiany 2012</t>
  </si>
  <si>
    <t>Oddział Warmińsko-Mazurski Polskiego Związku Głuchych w Olsztynie</t>
  </si>
  <si>
    <t>Profilaktyka zdrowotna wśród osób niesłyszących</t>
  </si>
  <si>
    <t>Ogólnopolskie Stowarzyszenie Świadczące Pomoc Osobom Poszkodowanym w Wypadkach Komunikacyjnych "Trzeźwy kierowca" w Kutnie</t>
  </si>
  <si>
    <t>Dbajmy o nasze zdrowie - ono jest najważniejsze</t>
  </si>
  <si>
    <t>Sprawny umysł - sprawne ciało po piędziesiątce</t>
  </si>
  <si>
    <t>Warmińsko-Mazurskie Stowarzyszenie Rodzin Opiekunów i Przyjaciół Osób z Zespołem Downa "Strzał w 10" w Olsztynie</t>
  </si>
  <si>
    <t>Edukacja społeczeństwa poprzez szkolenie z zakresu seksualności osób z niepełnosprawnością intelektualną</t>
  </si>
  <si>
    <t>Logopedia i logarytmika pomocą w aktywizacji osób z zespołem Downa</t>
  </si>
  <si>
    <t>Polskie Stowarzyszenie na Rzecz Osób z Upośledzeniem Umysłowym Koło w Nidzicy</t>
  </si>
  <si>
    <t>XIV Sztafeta Osób Niepełnosprawnych po Europie</t>
  </si>
  <si>
    <t>Zdrowe życie wieść, to ćwiczyć i zdrowo jeść</t>
  </si>
  <si>
    <t>Stowarzyszenie Miłośników Kanału Elbląskiego "Navicula" w Łodzi</t>
  </si>
  <si>
    <t>Navi-Sec 2012</t>
  </si>
  <si>
    <t>Fundacja "Zdrowe Płuca" w Olsztynie</t>
  </si>
  <si>
    <t>Wiem…więc nie palę</t>
  </si>
  <si>
    <t>V Wojewódzki Turniej Tenisa Stołowego o Puchar Prezesa Stowarzyszenia "Jesteśmy Razem" w Górowie Iławeckim</t>
  </si>
  <si>
    <t>Aktywni bez barier</t>
  </si>
  <si>
    <t>Edukacyjna grupa wsparcia seniorów</t>
  </si>
  <si>
    <t>Stowarzyszenie Wielokierunkowej Pomocy "Remedium" w Mrągowie</t>
  </si>
  <si>
    <t>Stowarzyszenie "Serce za Uśmiech" w Elblągu</t>
  </si>
  <si>
    <t>Chorzy psychicznie w społeczeństwie</t>
  </si>
  <si>
    <t>Polskie Stowarzyszenie na Rzecz Osób z Upośledzeniem Umysłowym Koło w Elblągu</t>
  </si>
  <si>
    <t>"Pierwszy krok" program wczesnej pomocy dzieciom z niepełnosprawnością</t>
  </si>
  <si>
    <t>Ochotnicza Straż Pożarna w Miłomłynie</t>
  </si>
  <si>
    <t>Kurs Ratownik Medyczny</t>
  </si>
  <si>
    <t>Konferencja "Pod znakiem różowej wstążki - gdy życie rzuca wyzwanie"</t>
  </si>
  <si>
    <t>Stowarzyszenie Pomocy Dzieciom i Ich Rodzinom "Dajmy Szansę" w Stawigudzie</t>
  </si>
  <si>
    <t>Tworzenie warunków dla aktywnego życia osobom niepełnosprawnym</t>
  </si>
  <si>
    <t>Stowarzyszenie Edukacji Ekologicznej i Kulturalnej "SEEiK" w Mrągowie</t>
  </si>
  <si>
    <t>Rehabilitacja psychicznie chorych - potrafię</t>
  </si>
  <si>
    <t>Stowarzyszenie Przyjaciół Muzyki</t>
  </si>
  <si>
    <t>II Ogólnopolskie Spotkania Gitarowe w Elblągu</t>
  </si>
  <si>
    <t>XXVIII Kaziuki - Wilniuki</t>
  </si>
  <si>
    <t>XV Koncert Radości i Nadziei połączony z wystawą prac artystycznych osób niepełnosprawnych</t>
  </si>
  <si>
    <t>Festiwal Kultury Ukraińskiej w Górowie Iławeckim Ekołomyja</t>
  </si>
  <si>
    <t>XXXV Międzynarodowy Jarmark Folkloru</t>
  </si>
  <si>
    <t>XLII Doroczne Spotkania Twórców Ludowych, Muzykantów i Śpiewaków</t>
  </si>
  <si>
    <t>XXVI Regionalny Jarmark Folklorystyczny 
"Z malowanej skrzyni" Kętrzyn 2012</t>
  </si>
  <si>
    <t>XVII Otwarcie sezonu kulturalnego mniejszości ukraińskiej Warmii i Mazur Srokowo 2012</t>
  </si>
  <si>
    <t>Regionalne Dni Szewczenkowskie</t>
  </si>
  <si>
    <t>Stowarzyszenie "Mała Rosja"</t>
  </si>
  <si>
    <t>Przegląd Kina Rosyjskiego - Balet</t>
  </si>
  <si>
    <t>Dom Zakonny Towarzystwa Jezusowego w Świętej Lipce</t>
  </si>
  <si>
    <t>XXVI Świętolipskie Wieczory Muzyczne</t>
  </si>
  <si>
    <t>XVII Międzynarodowe Olsztyńskie Dni Folkloru "Warmia 2012"</t>
  </si>
  <si>
    <t>Stowarzyszenie Mazurskie, Związek Polsko - Niemiecki w Olsztynie</t>
  </si>
  <si>
    <t>Elbląska Rada Konsultacyjna Osób Niepełnosprawnych</t>
  </si>
  <si>
    <t>Razem z Tobą promujemy kulturę i historię regionu elbląskiego</t>
  </si>
  <si>
    <t>Elbląskie Towarzystwo Kulturalne</t>
  </si>
  <si>
    <t>XVIII Elbląskie Dni Muzyki Dawnej</t>
  </si>
  <si>
    <t>Dziedzictwo Kulturowe Naszej Małej Ojczyzny</t>
  </si>
  <si>
    <t>Uniwersytet Trzeciego Wieku i Osób Niepełnosprawnych</t>
  </si>
  <si>
    <t>VIII Festiwal "O Warmio moja miła" Feliksa Nowowiejskiego</t>
  </si>
  <si>
    <t>Polski Związek Emerytów, Rencistów i Inwalidów Oddział Rejonowy w Elblągu</t>
  </si>
  <si>
    <t>Senioriada 2012, Suchacz</t>
  </si>
  <si>
    <t>XXII Ogólnopolski Przegląd Kultury Mniejszości Narodowych Integracje 2012</t>
  </si>
  <si>
    <t>Duch dąży dokąd chce</t>
  </si>
  <si>
    <t>Stowarzyszenie Chór Camerata</t>
  </si>
  <si>
    <t>Mazurski Jazz - XIV Jarmark Mazurski w Szczytnie</t>
  </si>
  <si>
    <t>Festiwal "Liga Polskiego Rocka"</t>
  </si>
  <si>
    <t>XXVIII Wojewódzki Konkurs Krasomówczy im. Marii Zientary Malewskiej</t>
  </si>
  <si>
    <t>Lidzbarskie Starcia Kabaretowe "eLESKa" - warsztaty kabaretowe</t>
  </si>
  <si>
    <t>XXXIII Jubileuszowe Lidzbarskie Wieczory Humoru i Satyry</t>
  </si>
  <si>
    <t>Wieczornica Kresowa</t>
  </si>
  <si>
    <t>Polskie Stowarzyszenie na Rzecz Osób z Upośledzeniem Umysłowym, Koło w Elblągu</t>
  </si>
  <si>
    <t>Integracja - Konfrontacja - organizacja konkursu fotograficznego dla pełnosprawnych i niepełnosprawnych mieszkańców województwa warmińsko-mazurskiego</t>
  </si>
  <si>
    <t>Fundacja na Rzecz Warmii i Mazur</t>
  </si>
  <si>
    <t>XLV Międzynarodowy Festiwal Muzyki Organowej Frombork 2012</t>
  </si>
  <si>
    <t>IV Międzynarodowy Festiwal "Wikingowie z Truso w Elblągu"</t>
  </si>
  <si>
    <t>Ogólnopolski Festiwal Muzyki Alternatywnej w ramach Dobremiastostock Festiwal 2012</t>
  </si>
  <si>
    <t>Stowarzyszenie Wspierania Inicjatyw Kulturalnych "Kładka"</t>
  </si>
  <si>
    <t>46 Dziecięcy Festiwal Kultury Ukraińskiej</t>
  </si>
  <si>
    <t xml:space="preserve">Redagowanie i wydawanie regionalnego periodyku kulturalnego  "Vari Art" </t>
  </si>
  <si>
    <t>Polskie Towarzystwo Turystyczno - Krajoznawcze Oddział Ziemi Elbląskiej</t>
  </si>
  <si>
    <t>Stowarzyszenie Animatorów Kultury "Teatr z Bliska"</t>
  </si>
  <si>
    <t xml:space="preserve">Związek Harcerstwa Polskiego Chorągiew Warmińsko-Mazurska </t>
  </si>
  <si>
    <t>Warmia i Mazury - naszą Małą Ojczyzną</t>
  </si>
  <si>
    <t>VIII Edycja Międzynarodowej Letniej Szkoły Muzyki Dawnej w Lidzbarku Warmińskim</t>
  </si>
  <si>
    <t>Związek Ukraińców w Polsce Oddział w Baniach Mazurskich</t>
  </si>
  <si>
    <t>II Barwy Kultury Ukraińskiej w Baniach Mazurskich</t>
  </si>
  <si>
    <t>Publikacja książki "Warmińskie kapliczki i krzyże przydrożne" Iwony Liżewskiej i Stanisława Kuprjaniuka</t>
  </si>
  <si>
    <t xml:space="preserve">Redagowanie i wydawanie regionalnego periodyku kulturalnego  "Borussia. Kultura - Literatura" </t>
  </si>
  <si>
    <t>Stowarzyszenie "Tratwa"</t>
  </si>
  <si>
    <t>Akademia Ogniw</t>
  </si>
  <si>
    <t>XXVII Festiwal Piosenki Harcerskiej, Turystycznej i Żeglarskiej</t>
  </si>
  <si>
    <t>Gołdapskie Stowarzyszenie Pszczelarzy</t>
  </si>
  <si>
    <t>Pszczelarstwo jako metoda zacieśniania więzi międzykulturowych</t>
  </si>
  <si>
    <t>Tajemnice Kanału Elbląskiego</t>
  </si>
  <si>
    <t>Talent Roku 2012</t>
  </si>
  <si>
    <t>XVII Międzynarodowy Festiwal Dziecięcych Zespołów Folklorystycznych Mniejszości Narodowych</t>
  </si>
  <si>
    <t>Pieśń Naszych Ojców</t>
  </si>
  <si>
    <t>Stowarzyszenie Głos Puszczy Rominckiej</t>
  </si>
  <si>
    <t>Związek Stowarzyszeń Niemieckich Warmii i Mazur, Związek Ukraińców w Polsce Oddział w Olsztynie</t>
  </si>
  <si>
    <t>Festiwal Narodów Europy "Pod wspólnym niebem"</t>
  </si>
  <si>
    <t>Ptasi Ambulans 6</t>
  </si>
  <si>
    <t>Warmińsko-Mazurskie Stowarzyszenie Obrońców Praw Zwierząt im. Św.Franciszka z Asyżu w Pasłęku</t>
  </si>
  <si>
    <t>Zwierzęta myślą i czują - edukacja dla ludzkiej wrażliwości</t>
  </si>
  <si>
    <t>Aktywna edukacja w zakresie gospodarki odpadami w Terenowej Bazie Edukacji Ekologicznej Perkoz</t>
  </si>
  <si>
    <t>Stowarzyszenie MONAR - Poradnia Profilaktyki i Terapii w Olsztynie</t>
  </si>
  <si>
    <t>Program psychoedukacyjny dla osób uzależnionych i ich rodzin</t>
  </si>
  <si>
    <t>Stowarzyszenie Katolicki Ruch Antynarkotykowy "Karan" w Elblągu</t>
  </si>
  <si>
    <t>Program postrehabilitacyjny adresowany do osób uzależnionych od narkotyków po ukończonym podstawowym procesie leczenia</t>
  </si>
  <si>
    <t>Szkoła profilaktyki</t>
  </si>
  <si>
    <t>Stowarzyszenie "Przystań w Iławie</t>
  </si>
  <si>
    <t>Psychoterapia dla DDA i DD</t>
  </si>
  <si>
    <t>Ośrodek Mediacji, Kształcenia i Porad Prawnych w Olsztynie</t>
  </si>
  <si>
    <t>Wakacyjne warsztaty profilaktyczne</t>
  </si>
  <si>
    <t>Caritas Diecezji Ełckiej</t>
  </si>
  <si>
    <t>Program przeciwdziałania alkoholizmowi i przemocy na UWM w Olsztynie</t>
  </si>
  <si>
    <t>Stowarzyszenie "Wsparcie i Pomoc" w Olsztynie</t>
  </si>
  <si>
    <t>Stowarzyszenie "Rodzina Katyńska" w Olsztynie</t>
  </si>
  <si>
    <t>Konferencja Uniwersytetów III Wieku Warmii i Mazur</t>
  </si>
  <si>
    <t>Zagospodarowanie działki rekreacyjnej na cele kulturalne, sportowe, rekreacyjne w celu integracji międzypokoleniowej mieszkańców wsi Piastowo</t>
  </si>
  <si>
    <t>Odnawianie i modernizacja odcinka Turystycznego Szlaku Pieszego Jasieniec - Gołdap WM-235z</t>
  </si>
  <si>
    <t>Odnawianie i modernizacja Transgranicznego szlaku Rowerowego R-64</t>
  </si>
  <si>
    <t>Obchody 67 rocznicy zakończenia II Wojny Światowej</t>
  </si>
  <si>
    <t>Różni ludzie, różne potrzeby, różnorodny wolontariat - jedna idea</t>
  </si>
  <si>
    <t>Opiekun Szkolnego Koła PCK - koordynator pracy młodych wolontariuszy</t>
  </si>
  <si>
    <t>Towarzystwo Sportowe "Gwardia" w Olsztynie</t>
  </si>
  <si>
    <t>Polski Uniwersytet Trzeciego Wieku w Pasłęku</t>
  </si>
  <si>
    <t>Program szkoleniowy przeznaczony dla osób pracujących z osobami zagrożonymi i uzależnionymi od narkotyków, w tym z młodzieżą</t>
  </si>
  <si>
    <t>Stowarzyszenie Pomocy Rodzinie "Szansa" w Elblągu</t>
  </si>
  <si>
    <t>Pokojowe rozwiązywanie konfliktów - innowacyjny program profilaktyczny przeciwdziałający przemocy i agresji</t>
  </si>
  <si>
    <t>Szkoła Młodzieżowych Liderów Wolontariatu</t>
  </si>
  <si>
    <t>Działalność obsługowo - rehabilitacyjna Zakładu Aktywności Zawodowej w Olsztynie</t>
  </si>
  <si>
    <t>Podwyższenie świadomości ekologicznej osób mających wpływ na rozwój Parku Krajobrazowego Puszczy Rominckiej</t>
  </si>
  <si>
    <t>Związek Ukraińców w Polsce Oddział Mazurski w Olsztynie</t>
  </si>
  <si>
    <t>XII Ogólnopolskie Spotkania Cyrkowe, Nowe Miasto Lubawskie</t>
  </si>
  <si>
    <t>Sesja popularno-naukowa z wycieczką po  Muzeum Archeologiczno-Historycznym w Elblągu pt. "Historię spotykamy każdego dnia"</t>
  </si>
  <si>
    <t>Historie Ocalone - Młodzieżowe Forum Spotkań z Przeszłością</t>
  </si>
  <si>
    <t>Szkolenie zawodników w kolarstwie w ramach Wojewódzkiego Ośrodka Szkolenia Sportowego</t>
  </si>
  <si>
    <t>Szkolenie zawodników w tenisie stołowym w ramach Wojewódzkiego Ośrodka Szkolenia Sportowego</t>
  </si>
  <si>
    <t>Organizacja dla młodzieży szkolnej wojewódzkich turniejów w piłce nożnej i siatkowej na istniejących kompleksach sportowych "Moje boisko Orlik 2012"</t>
  </si>
  <si>
    <t>Turniej golfowy pomiędzy regionem Warmii i Mazur a Okręgiem Wileńskim (Polska-Litwa)</t>
  </si>
  <si>
    <t>Uczestnictwo Klubu w Międzynarodowym Turnieju Piłki Nożnej</t>
  </si>
  <si>
    <t>Klub Sportowy "Zamek" w Kurzętniku</t>
  </si>
  <si>
    <t>Uczniowski Klub Sportowy "Yankees" w Działdowie</t>
  </si>
  <si>
    <t>Sztafeta Pamięci dla uczczenia 28 rocznicy śmierci księdza Jerzego Popiełuszki</t>
  </si>
  <si>
    <t>Grupa psychoedukacyjna dla kobiet doświadczających przemocy w rodzinie</t>
  </si>
  <si>
    <t>Program psychoedukacyjny dla osadzonych w zakładach karnych na terenie województwa. Trzeźwość drogą do wolności.</t>
  </si>
  <si>
    <t>Ochotnicza Straż Pożarna jako osnowa dla rozwoju współpracy pomiędzy podmiotami z obszarów wiejskich województwa warmińsko-mazurskiego i obwodu kaliningradzkiego</t>
  </si>
  <si>
    <t xml:space="preserve">Związek Harcerstwa Polskiego Ośrodek Szkoleniowo-Wypoczynkowy "Perkoz" </t>
  </si>
  <si>
    <t>Przewozy Regionalne Sp. z o.o. w Warszawie</t>
  </si>
  <si>
    <t>Łączy nas patriotyzm - III edycja</t>
  </si>
  <si>
    <t>"Żyj Aktywnie" - działania profilaktyczne na rzecz osób starszych i niepełnosprawnych</t>
  </si>
  <si>
    <t>cykl artykułów propagujących zdrowy styl życia i zwiększających świadomość praw pacjenta w "Zapiskach Mazurskich"</t>
  </si>
  <si>
    <t>Bezpłatne kursy pierwszej pomocy</t>
  </si>
  <si>
    <t>Program profilaktyczno-edukacyjny dla młodzieży szkół ponadgimnazjanych z terenu województwa warmińsko-mazurskiego "Trzeźwość to bezpieczeństwo"</t>
  </si>
  <si>
    <t>Poznać, zrozumieć.. - warsztaty edukacyjno-informacyjne o zdrowiu psychicznym</t>
  </si>
  <si>
    <t>Wydanie dwóch numerów Biuletynu Rady ds. Rodzin Województwa Warmińsko-Mazurskiego</t>
  </si>
  <si>
    <t>Święto Kultury i Spotkań Stowarzyszenia Mazurskiego. Seminarium pn. "Ernst Wiechert - piewca Mazur, przyjaciel prostych ludzi swoich stron rodzinnych"</t>
  </si>
  <si>
    <t>Organizacja koncertów w ramach Międzynarodowego Festiwalu Jazzu Tradycyjnego "Złota Tarka Iława 2012"</t>
  </si>
  <si>
    <t>26h! Maraton Artystyczny</t>
  </si>
  <si>
    <t>I Ogólnopolski Konkurs Skrzypcowy "Bajeczna Miniatura" dla uczniów szkół muzycznych I st. warsztaty skrzypcowe Elbląg 20112</t>
  </si>
  <si>
    <t>XV Pasymskie Koncerty Muzyki Organowej i Kameralnej Pasym - Dźwierzuty</t>
  </si>
  <si>
    <t>Wspieranie działalności sportowej zespołów występujących w najwyższych rangą krajowych rozgrywkach ligowych (Tenis Stołowy, Kolarstwo, Szachy), ogólnopolskich i międzynarodowych</t>
  </si>
  <si>
    <t>Finał Krajowy w Czwórboju dla dziewcząt i chłopców</t>
  </si>
  <si>
    <t>Upowszechnianie i popularyzowanie sportu w środowisku osób niepełnosprawnych</t>
  </si>
  <si>
    <t>Szkolenie sportowe dzieci i młodzieży biorących udział w ogólnopolskim współzawodnictwie sportowym w motocrossie, Międzynarodowe Mistrzostwa Polski wyścigi kobiet w motocrossie</t>
  </si>
  <si>
    <t>Organizacja Międzynarodowego Halowego Turnieju Baseballu "Działdowo Cup 2012" o puchar Prezydenta Rzeczypospolitej Polskiej</t>
  </si>
</sst>
</file>

<file path=xl/styles.xml><?xml version="1.0" encoding="utf-8"?>
<styleSheet xmlns="http://schemas.openxmlformats.org/spreadsheetml/2006/main">
  <fonts count="11">
    <font>
      <sz val="10"/>
      <name val="Arial CE"/>
      <charset val="238"/>
    </font>
    <font>
      <sz val="10"/>
      <name val="Times New Roman"/>
      <family val="1"/>
      <charset val="238"/>
    </font>
    <font>
      <b/>
      <sz val="10"/>
      <color rgb="FF00B050"/>
      <name val="Times New Roman"/>
      <family val="1"/>
      <charset val="238"/>
    </font>
    <font>
      <sz val="10"/>
      <color rgb="FF00B050"/>
      <name val="Times New Roman"/>
      <family val="1"/>
      <charset val="238"/>
    </font>
    <font>
      <b/>
      <sz val="10"/>
      <color indexed="10"/>
      <name val="Times New Roman"/>
      <family val="1"/>
      <charset val="238"/>
    </font>
    <font>
      <u/>
      <sz val="10"/>
      <color rgb="FF0070C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color rgb="FF0070C0"/>
      <name val="Times New Roman"/>
      <family val="1"/>
      <charset val="238"/>
    </font>
    <font>
      <u/>
      <sz val="10"/>
      <color indexed="12"/>
      <name val="Times New Roman"/>
      <family val="1"/>
      <charset val="238"/>
    </font>
    <font>
      <b/>
      <sz val="1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6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3" fontId="4" fillId="2" borderId="2" xfId="0" applyNumberFormat="1" applyFont="1" applyFill="1" applyBorder="1" applyAlignment="1">
      <alignment horizontal="right" vertical="center"/>
    </xf>
    <xf numFmtId="3" fontId="4" fillId="2" borderId="3" xfId="0" applyNumberFormat="1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49" fontId="5" fillId="6" borderId="3" xfId="0" applyNumberFormat="1" applyFont="1" applyFill="1" applyBorder="1" applyAlignment="1">
      <alignment horizontal="center" vertical="center"/>
    </xf>
    <xf numFmtId="3" fontId="5" fillId="6" borderId="1" xfId="0" applyNumberFormat="1" applyFont="1" applyFill="1" applyBorder="1" applyAlignment="1">
      <alignment vertical="center" wrapText="1"/>
    </xf>
    <xf numFmtId="3" fontId="5" fillId="6" borderId="3" xfId="0" applyNumberFormat="1" applyFont="1" applyFill="1" applyBorder="1" applyAlignment="1">
      <alignment horizontal="right" vertical="center"/>
    </xf>
    <xf numFmtId="0" fontId="5" fillId="6" borderId="3" xfId="0" applyFont="1" applyFill="1" applyBorder="1" applyAlignment="1">
      <alignment vertical="center" wrapText="1"/>
    </xf>
    <xf numFmtId="0" fontId="5" fillId="2" borderId="0" xfId="0" applyFont="1" applyFill="1" applyAlignment="1">
      <alignment vertical="center"/>
    </xf>
    <xf numFmtId="0" fontId="1" fillId="4" borderId="2" xfId="0" applyFont="1" applyFill="1" applyBorder="1" applyAlignment="1">
      <alignment horizontal="center"/>
    </xf>
    <xf numFmtId="49" fontId="1" fillId="4" borderId="2" xfId="0" applyNumberFormat="1" applyFont="1" applyFill="1" applyBorder="1" applyAlignment="1">
      <alignment horizontal="center" vertical="top"/>
    </xf>
    <xf numFmtId="3" fontId="1" fillId="4" borderId="7" xfId="0" applyNumberFormat="1" applyFont="1" applyFill="1" applyBorder="1" applyAlignment="1">
      <alignment vertical="center" wrapText="1"/>
    </xf>
    <xf numFmtId="3" fontId="1" fillId="4" borderId="8" xfId="0" applyNumberFormat="1" applyFont="1" applyFill="1" applyBorder="1" applyAlignment="1">
      <alignment horizontal="right" vertical="center"/>
    </xf>
    <xf numFmtId="0" fontId="1" fillId="4" borderId="8" xfId="0" applyFont="1" applyFill="1" applyBorder="1" applyAlignment="1">
      <alignment vertical="center" wrapText="1"/>
    </xf>
    <xf numFmtId="0" fontId="1" fillId="3" borderId="0" xfId="0" applyFont="1" applyFill="1"/>
    <xf numFmtId="3" fontId="1" fillId="4" borderId="13" xfId="0" applyNumberFormat="1" applyFont="1" applyFill="1" applyBorder="1" applyAlignment="1">
      <alignment vertical="center" wrapText="1"/>
    </xf>
    <xf numFmtId="3" fontId="1" fillId="4" borderId="11" xfId="0" applyNumberFormat="1" applyFont="1" applyFill="1" applyBorder="1" applyAlignment="1">
      <alignment horizontal="right" vertical="center"/>
    </xf>
    <xf numFmtId="0" fontId="1" fillId="4" borderId="11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top"/>
    </xf>
    <xf numFmtId="3" fontId="6" fillId="2" borderId="3" xfId="0" applyNumberFormat="1" applyFont="1" applyFill="1" applyBorder="1" applyAlignment="1">
      <alignment vertical="center" wrapText="1"/>
    </xf>
    <xf numFmtId="3" fontId="6" fillId="2" borderId="3" xfId="0" applyNumberFormat="1" applyFont="1" applyFill="1" applyBorder="1" applyAlignment="1">
      <alignment horizontal="right" vertical="center"/>
    </xf>
    <xf numFmtId="0" fontId="7" fillId="2" borderId="3" xfId="0" applyFont="1" applyFill="1" applyBorder="1" applyAlignment="1">
      <alignment vertical="center" wrapText="1"/>
    </xf>
    <xf numFmtId="0" fontId="1" fillId="2" borderId="0" xfId="0" applyFont="1" applyFill="1" applyBorder="1"/>
    <xf numFmtId="0" fontId="1" fillId="4" borderId="4" xfId="0" applyFont="1" applyFill="1" applyBorder="1" applyAlignment="1">
      <alignment horizontal="center"/>
    </xf>
    <xf numFmtId="0" fontId="5" fillId="6" borderId="3" xfId="0" applyFont="1" applyFill="1" applyBorder="1" applyAlignment="1">
      <alignment horizontal="center" vertical="top"/>
    </xf>
    <xf numFmtId="0" fontId="5" fillId="6" borderId="1" xfId="0" applyFont="1" applyFill="1" applyBorder="1" applyAlignment="1">
      <alignment vertical="top" wrapText="1"/>
    </xf>
    <xf numFmtId="3" fontId="5" fillId="6" borderId="3" xfId="0" applyNumberFormat="1" applyFont="1" applyFill="1" applyBorder="1" applyAlignment="1">
      <alignment horizontal="right" vertical="top"/>
    </xf>
    <xf numFmtId="0" fontId="8" fillId="6" borderId="3" xfId="0" applyFont="1" applyFill="1" applyBorder="1" applyAlignment="1">
      <alignment vertical="center" wrapText="1"/>
    </xf>
    <xf numFmtId="0" fontId="8" fillId="2" borderId="0" xfId="0" applyFont="1" applyFill="1" applyBorder="1"/>
    <xf numFmtId="0" fontId="1" fillId="4" borderId="2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top"/>
    </xf>
    <xf numFmtId="3" fontId="1" fillId="4" borderId="8" xfId="0" applyNumberFormat="1" applyFont="1" applyFill="1" applyBorder="1" applyAlignment="1">
      <alignment vertical="center" wrapText="1"/>
    </xf>
    <xf numFmtId="0" fontId="1" fillId="4" borderId="19" xfId="0" applyFont="1" applyFill="1" applyBorder="1" applyAlignment="1">
      <alignment vertical="center" wrapText="1"/>
    </xf>
    <xf numFmtId="0" fontId="1" fillId="3" borderId="0" xfId="0" applyFont="1" applyFill="1" applyBorder="1"/>
    <xf numFmtId="0" fontId="1" fillId="4" borderId="9" xfId="0" applyFont="1" applyFill="1" applyBorder="1" applyAlignment="1">
      <alignment horizontal="center"/>
    </xf>
    <xf numFmtId="49" fontId="1" fillId="4" borderId="9" xfId="0" applyNumberFormat="1" applyFont="1" applyFill="1" applyBorder="1" applyAlignment="1">
      <alignment horizontal="center" vertical="top"/>
    </xf>
    <xf numFmtId="3" fontId="1" fillId="4" borderId="18" xfId="0" applyNumberFormat="1" applyFont="1" applyFill="1" applyBorder="1" applyAlignment="1">
      <alignment vertical="center" wrapText="1"/>
    </xf>
    <xf numFmtId="3" fontId="1" fillId="4" borderId="18" xfId="0" applyNumberFormat="1" applyFont="1" applyFill="1" applyBorder="1" applyAlignment="1">
      <alignment horizontal="right" vertical="center"/>
    </xf>
    <xf numFmtId="0" fontId="1" fillId="4" borderId="18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center"/>
    </xf>
    <xf numFmtId="0" fontId="1" fillId="2" borderId="9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 vertical="top"/>
    </xf>
    <xf numFmtId="3" fontId="1" fillId="4" borderId="6" xfId="0" applyNumberFormat="1" applyFont="1" applyFill="1" applyBorder="1" applyAlignment="1">
      <alignment vertical="center" wrapText="1"/>
    </xf>
    <xf numFmtId="3" fontId="1" fillId="4" borderId="2" xfId="0" applyNumberFormat="1" applyFont="1" applyFill="1" applyBorder="1" applyAlignment="1">
      <alignment horizontal="right" vertical="center"/>
    </xf>
    <xf numFmtId="0" fontId="1" fillId="4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top"/>
    </xf>
    <xf numFmtId="0" fontId="5" fillId="2" borderId="0" xfId="0" applyFont="1" applyFill="1" applyAlignment="1">
      <alignment vertical="top"/>
    </xf>
    <xf numFmtId="0" fontId="9" fillId="4" borderId="2" xfId="0" applyFont="1" applyFill="1" applyBorder="1" applyAlignment="1">
      <alignment horizontal="center" vertical="top"/>
    </xf>
    <xf numFmtId="0" fontId="9" fillId="4" borderId="6" xfId="0" applyFont="1" applyFill="1" applyBorder="1" applyAlignment="1">
      <alignment horizontal="center" vertical="top"/>
    </xf>
    <xf numFmtId="0" fontId="1" fillId="4" borderId="7" xfId="0" applyFont="1" applyFill="1" applyBorder="1" applyAlignment="1">
      <alignment vertical="top" wrapText="1"/>
    </xf>
    <xf numFmtId="0" fontId="9" fillId="3" borderId="0" xfId="0" applyFont="1" applyFill="1" applyAlignment="1">
      <alignment vertical="top"/>
    </xf>
    <xf numFmtId="0" fontId="9" fillId="4" borderId="9" xfId="0" applyFont="1" applyFill="1" applyBorder="1" applyAlignment="1">
      <alignment horizontal="center" vertical="top"/>
    </xf>
    <xf numFmtId="0" fontId="9" fillId="4" borderId="10" xfId="0" applyFont="1" applyFill="1" applyBorder="1" applyAlignment="1">
      <alignment horizontal="center" vertical="top"/>
    </xf>
    <xf numFmtId="0" fontId="1" fillId="4" borderId="17" xfId="0" applyFont="1" applyFill="1" applyBorder="1" applyAlignment="1">
      <alignment vertical="center" wrapText="1"/>
    </xf>
    <xf numFmtId="0" fontId="1" fillId="4" borderId="10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3" fontId="4" fillId="2" borderId="4" xfId="0" applyNumberFormat="1" applyFont="1" applyFill="1" applyBorder="1" applyAlignment="1">
      <alignment horizontal="right" vertical="center"/>
    </xf>
    <xf numFmtId="0" fontId="4" fillId="2" borderId="4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vertical="center" wrapText="1"/>
    </xf>
    <xf numFmtId="0" fontId="1" fillId="3" borderId="0" xfId="0" applyFont="1" applyFill="1" applyAlignment="1">
      <alignment vertical="center"/>
    </xf>
    <xf numFmtId="0" fontId="1" fillId="4" borderId="13" xfId="0" applyFont="1" applyFill="1" applyBorder="1" applyAlignment="1">
      <alignment vertical="center" wrapText="1"/>
    </xf>
    <xf numFmtId="0" fontId="1" fillId="3" borderId="0" xfId="0" applyFont="1" applyFill="1" applyBorder="1" applyAlignment="1">
      <alignment vertical="center" wrapText="1"/>
    </xf>
    <xf numFmtId="0" fontId="1" fillId="3" borderId="0" xfId="0" applyFont="1" applyFill="1" applyBorder="1" applyAlignment="1">
      <alignment vertical="center"/>
    </xf>
    <xf numFmtId="0" fontId="1" fillId="4" borderId="15" xfId="0" applyFont="1" applyFill="1" applyBorder="1" applyAlignment="1">
      <alignment vertical="center" wrapText="1"/>
    </xf>
    <xf numFmtId="3" fontId="1" fillId="4" borderId="16" xfId="0" applyNumberFormat="1" applyFont="1" applyFill="1" applyBorder="1" applyAlignment="1">
      <alignment horizontal="right" vertical="center"/>
    </xf>
    <xf numFmtId="0" fontId="1" fillId="4" borderId="16" xfId="0" applyFont="1" applyFill="1" applyBorder="1" applyAlignment="1">
      <alignment vertical="center" wrapText="1"/>
    </xf>
    <xf numFmtId="0" fontId="1" fillId="4" borderId="9" xfId="0" applyFont="1" applyFill="1" applyBorder="1" applyAlignment="1">
      <alignment horizontal="center" vertical="center"/>
    </xf>
    <xf numFmtId="0" fontId="1" fillId="4" borderId="27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left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1" fillId="4" borderId="0" xfId="0" applyFont="1" applyFill="1" applyBorder="1" applyAlignment="1">
      <alignment horizontal="center"/>
    </xf>
    <xf numFmtId="49" fontId="1" fillId="5" borderId="13" xfId="0" applyNumberFormat="1" applyFont="1" applyFill="1" applyBorder="1" applyAlignment="1">
      <alignment horizontal="left" vertical="center" wrapText="1"/>
    </xf>
    <xf numFmtId="3" fontId="1" fillId="4" borderId="11" xfId="0" applyNumberFormat="1" applyFont="1" applyFill="1" applyBorder="1" applyAlignment="1">
      <alignment horizontal="left" vertical="center" wrapText="1"/>
    </xf>
    <xf numFmtId="0" fontId="1" fillId="4" borderId="12" xfId="0" applyFont="1" applyFill="1" applyBorder="1" applyAlignment="1">
      <alignment horizontal="center"/>
    </xf>
    <xf numFmtId="0" fontId="1" fillId="4" borderId="6" xfId="0" applyFont="1" applyFill="1" applyBorder="1" applyAlignment="1">
      <alignment vertical="center" wrapText="1"/>
    </xf>
    <xf numFmtId="0" fontId="1" fillId="4" borderId="27" xfId="0" applyFont="1" applyFill="1" applyBorder="1" applyAlignment="1">
      <alignment horizontal="center"/>
    </xf>
    <xf numFmtId="0" fontId="1" fillId="4" borderId="10" xfId="0" applyFont="1" applyFill="1" applyBorder="1" applyAlignment="1">
      <alignment vertical="center" wrapText="1"/>
    </xf>
    <xf numFmtId="3" fontId="1" fillId="4" borderId="9" xfId="0" applyNumberFormat="1" applyFont="1" applyFill="1" applyBorder="1" applyAlignment="1">
      <alignment horizontal="right" vertical="center"/>
    </xf>
    <xf numFmtId="0" fontId="1" fillId="4" borderId="9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vertical="top" wrapText="1"/>
    </xf>
    <xf numFmtId="3" fontId="4" fillId="2" borderId="3" xfId="0" applyNumberFormat="1" applyFont="1" applyFill="1" applyBorder="1" applyAlignment="1">
      <alignment vertical="center"/>
    </xf>
    <xf numFmtId="0" fontId="4" fillId="2" borderId="0" xfId="0" applyFont="1" applyFill="1" applyAlignment="1">
      <alignment horizontal="center" vertical="top"/>
    </xf>
    <xf numFmtId="0" fontId="1" fillId="4" borderId="6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3" fontId="5" fillId="2" borderId="3" xfId="0" applyNumberFormat="1" applyFont="1" applyFill="1" applyBorder="1" applyAlignment="1">
      <alignment horizontal="right" vertical="center"/>
    </xf>
    <xf numFmtId="0" fontId="5" fillId="2" borderId="3" xfId="0" applyFont="1" applyFill="1" applyBorder="1" applyAlignment="1">
      <alignment vertical="center" wrapText="1"/>
    </xf>
    <xf numFmtId="3" fontId="10" fillId="4" borderId="11" xfId="0" applyNumberFormat="1" applyFont="1" applyFill="1" applyBorder="1" applyAlignment="1">
      <alignment horizontal="right" vertical="center" wrapText="1"/>
    </xf>
    <xf numFmtId="3" fontId="1" fillId="4" borderId="11" xfId="0" applyNumberFormat="1" applyFont="1" applyFill="1" applyBorder="1" applyAlignment="1">
      <alignment horizontal="right" vertical="center" wrapText="1"/>
    </xf>
    <xf numFmtId="3" fontId="10" fillId="4" borderId="2" xfId="0" applyNumberFormat="1" applyFont="1" applyFill="1" applyBorder="1" applyAlignment="1">
      <alignment horizontal="right" vertical="center" wrapText="1"/>
    </xf>
    <xf numFmtId="3" fontId="1" fillId="4" borderId="2" xfId="0" applyNumberFormat="1" applyFont="1" applyFill="1" applyBorder="1" applyAlignment="1">
      <alignment horizontal="right" vertical="center" wrapText="1"/>
    </xf>
    <xf numFmtId="3" fontId="10" fillId="4" borderId="16" xfId="0" applyNumberFormat="1" applyFont="1" applyFill="1" applyBorder="1" applyAlignment="1">
      <alignment horizontal="right" vertical="center" wrapText="1"/>
    </xf>
    <xf numFmtId="3" fontId="1" fillId="4" borderId="16" xfId="0" applyNumberFormat="1" applyFont="1" applyFill="1" applyBorder="1" applyAlignment="1">
      <alignment horizontal="right" vertical="center" wrapText="1"/>
    </xf>
    <xf numFmtId="3" fontId="10" fillId="4" borderId="18" xfId="0" applyNumberFormat="1" applyFont="1" applyFill="1" applyBorder="1" applyAlignment="1">
      <alignment horizontal="right" vertical="center" wrapText="1"/>
    </xf>
    <xf numFmtId="3" fontId="1" fillId="4" borderId="18" xfId="0" applyNumberFormat="1" applyFont="1" applyFill="1" applyBorder="1" applyAlignment="1">
      <alignment horizontal="right" vertical="center" wrapText="1"/>
    </xf>
    <xf numFmtId="3" fontId="10" fillId="4" borderId="8" xfId="0" applyNumberFormat="1" applyFont="1" applyFill="1" applyBorder="1" applyAlignment="1">
      <alignment horizontal="right" vertical="center" wrapText="1"/>
    </xf>
    <xf numFmtId="3" fontId="1" fillId="4" borderId="8" xfId="0" applyNumberFormat="1" applyFont="1" applyFill="1" applyBorder="1" applyAlignment="1">
      <alignment horizontal="right" vertical="center" wrapText="1"/>
    </xf>
    <xf numFmtId="0" fontId="1" fillId="4" borderId="12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12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vertical="center" wrapText="1"/>
    </xf>
    <xf numFmtId="3" fontId="1" fillId="4" borderId="19" xfId="0" applyNumberFormat="1" applyFont="1" applyFill="1" applyBorder="1" applyAlignment="1">
      <alignment horizontal="right" vertical="center"/>
    </xf>
    <xf numFmtId="0" fontId="9" fillId="3" borderId="0" xfId="0" applyFont="1" applyFill="1" applyAlignment="1">
      <alignment vertical="center"/>
    </xf>
    <xf numFmtId="0" fontId="9" fillId="4" borderId="0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3" fontId="5" fillId="6" borderId="21" xfId="0" applyNumberFormat="1" applyFont="1" applyFill="1" applyBorder="1" applyAlignment="1">
      <alignment horizontal="right" vertical="center"/>
    </xf>
    <xf numFmtId="0" fontId="9" fillId="4" borderId="6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3" fontId="1" fillId="4" borderId="24" xfId="0" applyNumberFormat="1" applyFont="1" applyFill="1" applyBorder="1" applyAlignment="1">
      <alignment horizontal="right" vertical="center"/>
    </xf>
    <xf numFmtId="0" fontId="1" fillId="4" borderId="24" xfId="0" applyFont="1" applyFill="1" applyBorder="1" applyAlignment="1">
      <alignment vertical="center" wrapText="1"/>
    </xf>
    <xf numFmtId="3" fontId="1" fillId="4" borderId="25" xfId="0" applyNumberFormat="1" applyFont="1" applyFill="1" applyBorder="1" applyAlignment="1">
      <alignment horizontal="right" vertical="center"/>
    </xf>
    <xf numFmtId="0" fontId="1" fillId="4" borderId="25" xfId="0" applyFont="1" applyFill="1" applyBorder="1" applyAlignment="1">
      <alignment vertical="center" wrapText="1"/>
    </xf>
    <xf numFmtId="3" fontId="1" fillId="4" borderId="26" xfId="0" applyNumberFormat="1" applyFont="1" applyFill="1" applyBorder="1" applyAlignment="1">
      <alignment horizontal="right" vertical="center"/>
    </xf>
    <xf numFmtId="0" fontId="1" fillId="4" borderId="26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vertical="center" wrapText="1"/>
    </xf>
    <xf numFmtId="3" fontId="4" fillId="2" borderId="9" xfId="0" applyNumberFormat="1" applyFont="1" applyFill="1" applyBorder="1" applyAlignment="1">
      <alignment horizontal="right" vertical="center"/>
    </xf>
    <xf numFmtId="0" fontId="1" fillId="4" borderId="2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3" fontId="10" fillId="4" borderId="8" xfId="0" applyNumberFormat="1" applyFont="1" applyFill="1" applyBorder="1" applyAlignment="1">
      <alignment horizontal="right" vertical="center"/>
    </xf>
    <xf numFmtId="0" fontId="1" fillId="4" borderId="9" xfId="0" applyFont="1" applyFill="1" applyBorder="1" applyAlignment="1">
      <alignment vertical="center"/>
    </xf>
    <xf numFmtId="0" fontId="1" fillId="4" borderId="10" xfId="0" applyFont="1" applyFill="1" applyBorder="1" applyAlignment="1">
      <alignment vertical="center"/>
    </xf>
    <xf numFmtId="0" fontId="4" fillId="2" borderId="3" xfId="0" applyFont="1" applyFill="1" applyBorder="1" applyAlignment="1">
      <alignment vertical="top" wrapText="1"/>
    </xf>
    <xf numFmtId="0" fontId="1" fillId="2" borderId="0" xfId="0" applyFont="1" applyFill="1" applyAlignment="1">
      <alignment vertical="center"/>
    </xf>
    <xf numFmtId="0" fontId="5" fillId="2" borderId="2" xfId="0" applyFont="1" applyFill="1" applyBorder="1" applyAlignment="1">
      <alignment horizontal="center" vertical="top"/>
    </xf>
    <xf numFmtId="0" fontId="8" fillId="2" borderId="0" xfId="0" applyFont="1" applyFill="1" applyAlignment="1">
      <alignment vertical="center"/>
    </xf>
    <xf numFmtId="0" fontId="7" fillId="4" borderId="6" xfId="0" applyFont="1" applyFill="1" applyBorder="1" applyAlignment="1">
      <alignment vertical="center" wrapText="1"/>
    </xf>
    <xf numFmtId="3" fontId="6" fillId="4" borderId="2" xfId="0" applyNumberFormat="1" applyFont="1" applyFill="1" applyBorder="1" applyAlignment="1">
      <alignment horizontal="right" vertical="center" wrapText="1"/>
    </xf>
    <xf numFmtId="3" fontId="7" fillId="4" borderId="2" xfId="0" applyNumberFormat="1" applyFont="1" applyFill="1" applyBorder="1" applyAlignment="1">
      <alignment horizontal="right" vertical="center" wrapText="1"/>
    </xf>
    <xf numFmtId="0" fontId="7" fillId="4" borderId="2" xfId="0" applyFont="1" applyFill="1" applyBorder="1" applyAlignment="1">
      <alignment vertical="center" wrapText="1"/>
    </xf>
    <xf numFmtId="0" fontId="5" fillId="6" borderId="3" xfId="0" applyFont="1" applyFill="1" applyBorder="1" applyAlignment="1">
      <alignment horizontal="center" vertical="center"/>
    </xf>
    <xf numFmtId="0" fontId="5" fillId="6" borderId="10" xfId="0" applyFont="1" applyFill="1" applyBorder="1" applyAlignment="1">
      <alignment vertical="center" wrapText="1"/>
    </xf>
    <xf numFmtId="3" fontId="5" fillId="6" borderId="9" xfId="0" applyNumberFormat="1" applyFont="1" applyFill="1" applyBorder="1" applyAlignment="1">
      <alignment horizontal="right" vertical="center"/>
    </xf>
    <xf numFmtId="0" fontId="5" fillId="6" borderId="9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left" vertical="center" wrapText="1"/>
    </xf>
    <xf numFmtId="0" fontId="1" fillId="3" borderId="0" xfId="0" applyFont="1" applyFill="1" applyAlignment="1">
      <alignment vertical="center" wrapText="1"/>
    </xf>
    <xf numFmtId="0" fontId="1" fillId="4" borderId="13" xfId="0" applyFont="1" applyFill="1" applyBorder="1" applyAlignment="1">
      <alignment horizontal="left" vertical="center" wrapText="1"/>
    </xf>
    <xf numFmtId="0" fontId="1" fillId="4" borderId="6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3" fontId="1" fillId="4" borderId="23" xfId="0" applyNumberFormat="1" applyFont="1" applyFill="1" applyBorder="1" applyAlignment="1">
      <alignment horizontal="right" vertical="center" wrapText="1"/>
    </xf>
    <xf numFmtId="0" fontId="1" fillId="4" borderId="0" xfId="0" applyFont="1" applyFill="1" applyAlignment="1">
      <alignment vertical="center" wrapText="1"/>
    </xf>
    <xf numFmtId="0" fontId="1" fillId="4" borderId="8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vertical="center" wrapText="1"/>
    </xf>
    <xf numFmtId="0" fontId="1" fillId="4" borderId="22" xfId="0" applyFont="1" applyFill="1" applyBorder="1" applyAlignment="1">
      <alignment vertical="center" wrapText="1"/>
    </xf>
    <xf numFmtId="3" fontId="1" fillId="4" borderId="22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3" fontId="6" fillId="2" borderId="3" xfId="0" applyNumberFormat="1" applyFont="1" applyFill="1" applyBorder="1" applyAlignment="1" applyProtection="1">
      <alignment horizontal="right" vertical="center"/>
      <protection locked="0"/>
    </xf>
    <xf numFmtId="0" fontId="3" fillId="2" borderId="0" xfId="0" applyFont="1" applyFill="1"/>
    <xf numFmtId="3" fontId="1" fillId="2" borderId="0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vertical="center" wrapText="1"/>
    </xf>
    <xf numFmtId="3" fontId="1" fillId="2" borderId="0" xfId="0" applyNumberFormat="1" applyFont="1" applyFill="1" applyAlignment="1">
      <alignment horizontal="right" vertical="center"/>
    </xf>
    <xf numFmtId="3" fontId="1" fillId="2" borderId="0" xfId="0" applyNumberFormat="1" applyFont="1" applyFill="1" applyAlignment="1">
      <alignment horizontal="right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65"/>
  <sheetViews>
    <sheetView tabSelected="1" view="pageBreakPreview" zoomScaleNormal="75" zoomScaleSheetLayoutView="100" workbookViewId="0">
      <selection activeCell="J5" sqref="J5"/>
    </sheetView>
  </sheetViews>
  <sheetFormatPr defaultRowHeight="12.75"/>
  <cols>
    <col min="1" max="1" width="4.42578125" style="1" customWidth="1"/>
    <col min="2" max="2" width="6" style="1" customWidth="1"/>
    <col min="3" max="3" width="39.140625" style="2" customWidth="1"/>
    <col min="4" max="4" width="11.7109375" style="3" customWidth="1"/>
    <col min="5" max="5" width="11.7109375" style="4" customWidth="1"/>
    <col min="6" max="6" width="32.5703125" style="193" customWidth="1"/>
    <col min="7" max="16384" width="9.140625" style="1"/>
  </cols>
  <sheetData>
    <row r="1" spans="1:6">
      <c r="F1" s="5" t="s">
        <v>79</v>
      </c>
    </row>
    <row r="3" spans="1:6" s="7" customFormat="1" ht="56.25" customHeight="1">
      <c r="A3" s="6" t="s">
        <v>143</v>
      </c>
      <c r="B3" s="6"/>
      <c r="C3" s="6"/>
      <c r="D3" s="6"/>
      <c r="E3" s="6"/>
      <c r="F3" s="6"/>
    </row>
    <row r="4" spans="1:6" ht="15.75" customHeight="1">
      <c r="F4" s="8" t="s">
        <v>32</v>
      </c>
    </row>
    <row r="5" spans="1:6" s="13" customFormat="1" ht="30.75" customHeight="1">
      <c r="A5" s="9" t="s">
        <v>45</v>
      </c>
      <c r="B5" s="9" t="s">
        <v>46</v>
      </c>
      <c r="C5" s="10" t="s">
        <v>49</v>
      </c>
      <c r="D5" s="11" t="s">
        <v>127</v>
      </c>
      <c r="E5" s="11" t="s">
        <v>47</v>
      </c>
      <c r="F5" s="12" t="s">
        <v>48</v>
      </c>
    </row>
    <row r="6" spans="1:6" s="16" customFormat="1" ht="7.5" customHeight="1">
      <c r="A6" s="14">
        <v>1</v>
      </c>
      <c r="B6" s="14">
        <v>2</v>
      </c>
      <c r="C6" s="14">
        <v>3</v>
      </c>
      <c r="D6" s="14">
        <v>4</v>
      </c>
      <c r="E6" s="14">
        <v>5</v>
      </c>
      <c r="F6" s="15">
        <v>6</v>
      </c>
    </row>
    <row r="7" spans="1:6" s="23" customFormat="1" ht="15" customHeight="1">
      <c r="A7" s="17" t="s">
        <v>34</v>
      </c>
      <c r="B7" s="18"/>
      <c r="C7" s="19" t="s">
        <v>35</v>
      </c>
      <c r="D7" s="20">
        <f>SUM(D8)</f>
        <v>45000</v>
      </c>
      <c r="E7" s="21">
        <f>SUM(E8)</f>
        <v>43965</v>
      </c>
      <c r="F7" s="22"/>
    </row>
    <row r="8" spans="1:6" s="29" customFormat="1" ht="16.5" customHeight="1">
      <c r="A8" s="24"/>
      <c r="B8" s="25" t="s">
        <v>36</v>
      </c>
      <c r="C8" s="26" t="s">
        <v>38</v>
      </c>
      <c r="D8" s="27">
        <v>45000</v>
      </c>
      <c r="E8" s="27">
        <f>SUM(E9:E18)</f>
        <v>43965</v>
      </c>
      <c r="F8" s="28"/>
    </row>
    <row r="9" spans="1:6" s="35" customFormat="1" ht="27.75" customHeight="1">
      <c r="A9" s="30"/>
      <c r="B9" s="31"/>
      <c r="C9" s="32" t="s">
        <v>213</v>
      </c>
      <c r="D9" s="33"/>
      <c r="E9" s="33">
        <v>5000</v>
      </c>
      <c r="F9" s="34" t="s">
        <v>212</v>
      </c>
    </row>
    <row r="10" spans="1:6" s="35" customFormat="1" ht="51">
      <c r="A10" s="30"/>
      <c r="B10" s="31"/>
      <c r="C10" s="32" t="s">
        <v>388</v>
      </c>
      <c r="D10" s="33"/>
      <c r="E10" s="33">
        <v>4998</v>
      </c>
      <c r="F10" s="34" t="s">
        <v>214</v>
      </c>
    </row>
    <row r="11" spans="1:6" s="35" customFormat="1" ht="38.25">
      <c r="A11" s="30"/>
      <c r="B11" s="31"/>
      <c r="C11" s="32" t="s">
        <v>216</v>
      </c>
      <c r="D11" s="33"/>
      <c r="E11" s="33">
        <v>3800</v>
      </c>
      <c r="F11" s="34" t="s">
        <v>215</v>
      </c>
    </row>
    <row r="12" spans="1:6" s="35" customFormat="1" ht="38.25">
      <c r="A12" s="30"/>
      <c r="B12" s="31"/>
      <c r="C12" s="36" t="s">
        <v>218</v>
      </c>
      <c r="D12" s="37"/>
      <c r="E12" s="37">
        <v>5000</v>
      </c>
      <c r="F12" s="38" t="s">
        <v>217</v>
      </c>
    </row>
    <row r="13" spans="1:6" s="35" customFormat="1" ht="25.5">
      <c r="A13" s="30"/>
      <c r="B13" s="31"/>
      <c r="C13" s="36" t="s">
        <v>220</v>
      </c>
      <c r="D13" s="37"/>
      <c r="E13" s="37">
        <v>3995</v>
      </c>
      <c r="F13" s="38" t="s">
        <v>219</v>
      </c>
    </row>
    <row r="14" spans="1:6" s="35" customFormat="1" ht="25.5">
      <c r="A14" s="30"/>
      <c r="B14" s="31"/>
      <c r="C14" s="36" t="s">
        <v>222</v>
      </c>
      <c r="D14" s="37"/>
      <c r="E14" s="37">
        <v>4000</v>
      </c>
      <c r="F14" s="38" t="s">
        <v>221</v>
      </c>
    </row>
    <row r="15" spans="1:6" s="35" customFormat="1" ht="25.5">
      <c r="A15" s="30"/>
      <c r="B15" s="31"/>
      <c r="C15" s="36" t="s">
        <v>224</v>
      </c>
      <c r="D15" s="37"/>
      <c r="E15" s="37">
        <v>4950</v>
      </c>
      <c r="F15" s="38" t="s">
        <v>223</v>
      </c>
    </row>
    <row r="16" spans="1:6" s="35" customFormat="1">
      <c r="A16" s="30"/>
      <c r="B16" s="31"/>
      <c r="C16" s="36" t="s">
        <v>226</v>
      </c>
      <c r="D16" s="37"/>
      <c r="E16" s="37">
        <v>5000</v>
      </c>
      <c r="F16" s="38" t="s">
        <v>225</v>
      </c>
    </row>
    <row r="17" spans="1:6" s="35" customFormat="1">
      <c r="A17" s="30"/>
      <c r="B17" s="31"/>
      <c r="C17" s="36" t="s">
        <v>228</v>
      </c>
      <c r="D17" s="37"/>
      <c r="E17" s="37">
        <v>4826</v>
      </c>
      <c r="F17" s="38" t="s">
        <v>227</v>
      </c>
    </row>
    <row r="18" spans="1:6" s="35" customFormat="1" ht="38.25">
      <c r="A18" s="30"/>
      <c r="B18" s="31"/>
      <c r="C18" s="36" t="s">
        <v>230</v>
      </c>
      <c r="D18" s="37"/>
      <c r="E18" s="37">
        <v>2396</v>
      </c>
      <c r="F18" s="38" t="s">
        <v>229</v>
      </c>
    </row>
    <row r="19" spans="1:6" s="44" customFormat="1" ht="21" customHeight="1">
      <c r="A19" s="39">
        <v>150</v>
      </c>
      <c r="B19" s="40"/>
      <c r="C19" s="41" t="s">
        <v>80</v>
      </c>
      <c r="D19" s="42">
        <f>SUM(D20)</f>
        <v>330000</v>
      </c>
      <c r="E19" s="42">
        <f>SUM(E20)</f>
        <v>157548</v>
      </c>
      <c r="F19" s="43"/>
    </row>
    <row r="20" spans="1:6" s="50" customFormat="1" ht="17.25" customHeight="1">
      <c r="A20" s="45"/>
      <c r="B20" s="46">
        <v>15011</v>
      </c>
      <c r="C20" s="47" t="s">
        <v>81</v>
      </c>
      <c r="D20" s="27">
        <v>330000</v>
      </c>
      <c r="E20" s="48">
        <f>SUM(E21:E22)</f>
        <v>157548</v>
      </c>
      <c r="F20" s="49"/>
    </row>
    <row r="21" spans="1:6" s="55" customFormat="1" ht="25.5">
      <c r="A21" s="51"/>
      <c r="B21" s="52"/>
      <c r="C21" s="53" t="s">
        <v>130</v>
      </c>
      <c r="D21" s="33"/>
      <c r="E21" s="33">
        <v>154999</v>
      </c>
      <c r="F21" s="54" t="s">
        <v>133</v>
      </c>
    </row>
    <row r="22" spans="1:6" s="55" customFormat="1" ht="38.25">
      <c r="A22" s="56"/>
      <c r="B22" s="57"/>
      <c r="C22" s="58" t="s">
        <v>131</v>
      </c>
      <c r="D22" s="59"/>
      <c r="E22" s="59">
        <v>2549</v>
      </c>
      <c r="F22" s="60" t="s">
        <v>133</v>
      </c>
    </row>
    <row r="23" spans="1:6" s="44" customFormat="1">
      <c r="A23" s="61">
        <v>600</v>
      </c>
      <c r="B23" s="40"/>
      <c r="C23" s="41" t="s">
        <v>110</v>
      </c>
      <c r="D23" s="42">
        <f>SUM(D24,D26)</f>
        <v>78366000</v>
      </c>
      <c r="E23" s="42">
        <f>SUM(E24,E26)</f>
        <v>42906067</v>
      </c>
      <c r="F23" s="62"/>
    </row>
    <row r="24" spans="1:6" s="50" customFormat="1" ht="16.5" customHeight="1">
      <c r="A24" s="63"/>
      <c r="B24" s="64">
        <v>60001</v>
      </c>
      <c r="C24" s="47" t="s">
        <v>144</v>
      </c>
      <c r="D24" s="27">
        <v>47308000</v>
      </c>
      <c r="E24" s="48">
        <f>SUM(E25)</f>
        <v>22857577</v>
      </c>
      <c r="F24" s="49"/>
    </row>
    <row r="25" spans="1:6" s="55" customFormat="1" ht="38.25">
      <c r="A25" s="30"/>
      <c r="B25" s="31"/>
      <c r="C25" s="65" t="s">
        <v>179</v>
      </c>
      <c r="D25" s="66"/>
      <c r="E25" s="66">
        <v>22857577</v>
      </c>
      <c r="F25" s="67" t="s">
        <v>418</v>
      </c>
    </row>
    <row r="26" spans="1:6" s="50" customFormat="1" ht="16.5" customHeight="1">
      <c r="A26" s="68"/>
      <c r="B26" s="64">
        <v>60003</v>
      </c>
      <c r="C26" s="47" t="s">
        <v>111</v>
      </c>
      <c r="D26" s="27">
        <f>31058000</f>
        <v>31058000</v>
      </c>
      <c r="E26" s="48">
        <f>SUM(E27)</f>
        <v>20048490</v>
      </c>
      <c r="F26" s="49"/>
    </row>
    <row r="27" spans="1:6" s="55" customFormat="1" ht="38.25">
      <c r="A27" s="30"/>
      <c r="B27" s="31"/>
      <c r="C27" s="65" t="s">
        <v>112</v>
      </c>
      <c r="D27" s="66"/>
      <c r="E27" s="66">
        <v>20048490</v>
      </c>
      <c r="F27" s="67" t="s">
        <v>113</v>
      </c>
    </row>
    <row r="28" spans="1:6" s="23" customFormat="1" ht="15" customHeight="1">
      <c r="A28" s="39">
        <v>630</v>
      </c>
      <c r="B28" s="39"/>
      <c r="C28" s="69" t="s">
        <v>33</v>
      </c>
      <c r="D28" s="42">
        <f>SUM(D29)</f>
        <v>135000</v>
      </c>
      <c r="E28" s="42">
        <f>SUM(E29)</f>
        <v>121895</v>
      </c>
      <c r="F28" s="70"/>
    </row>
    <row r="29" spans="1:6" s="72" customFormat="1" ht="18" customHeight="1">
      <c r="A29" s="71"/>
      <c r="B29" s="64">
        <v>63003</v>
      </c>
      <c r="C29" s="47" t="s">
        <v>50</v>
      </c>
      <c r="D29" s="27">
        <v>135000</v>
      </c>
      <c r="E29" s="48">
        <f>SUM(E30:E37)</f>
        <v>121895</v>
      </c>
      <c r="F29" s="28"/>
    </row>
    <row r="30" spans="1:6" s="76" customFormat="1" ht="25.5">
      <c r="A30" s="73"/>
      <c r="B30" s="74"/>
      <c r="C30" s="75" t="s">
        <v>132</v>
      </c>
      <c r="D30" s="33"/>
      <c r="E30" s="33">
        <v>21895</v>
      </c>
      <c r="F30" s="34" t="s">
        <v>133</v>
      </c>
    </row>
    <row r="31" spans="1:6" s="76" customFormat="1" ht="38.25">
      <c r="A31" s="77"/>
      <c r="B31" s="78"/>
      <c r="C31" s="79" t="s">
        <v>211</v>
      </c>
      <c r="D31" s="59"/>
      <c r="E31" s="59">
        <v>29000</v>
      </c>
      <c r="F31" s="60" t="s">
        <v>30</v>
      </c>
    </row>
    <row r="32" spans="1:6" s="76" customFormat="1" ht="26.25" customHeight="1">
      <c r="A32" s="73"/>
      <c r="B32" s="74"/>
      <c r="C32" s="34" t="s">
        <v>207</v>
      </c>
      <c r="D32" s="33"/>
      <c r="E32" s="33">
        <v>4200</v>
      </c>
      <c r="F32" s="34" t="s">
        <v>206</v>
      </c>
    </row>
    <row r="33" spans="1:9" s="76" customFormat="1" ht="51">
      <c r="A33" s="73"/>
      <c r="B33" s="74"/>
      <c r="C33" s="38" t="s">
        <v>209</v>
      </c>
      <c r="D33" s="37"/>
      <c r="E33" s="37">
        <v>9200</v>
      </c>
      <c r="F33" s="38" t="s">
        <v>208</v>
      </c>
    </row>
    <row r="34" spans="1:9" s="76" customFormat="1" ht="38.25">
      <c r="A34" s="73"/>
      <c r="B34" s="74"/>
      <c r="C34" s="38" t="s">
        <v>389</v>
      </c>
      <c r="D34" s="37"/>
      <c r="E34" s="37">
        <v>5600</v>
      </c>
      <c r="F34" s="38" t="s">
        <v>208</v>
      </c>
    </row>
    <row r="35" spans="1:9" s="76" customFormat="1" ht="30.75" customHeight="1">
      <c r="A35" s="73"/>
      <c r="B35" s="74"/>
      <c r="C35" s="38" t="s">
        <v>390</v>
      </c>
      <c r="D35" s="37"/>
      <c r="E35" s="37">
        <v>22000</v>
      </c>
      <c r="F35" s="38" t="s">
        <v>210</v>
      </c>
    </row>
    <row r="36" spans="1:9" s="76" customFormat="1" ht="30.75" customHeight="1">
      <c r="A36" s="73"/>
      <c r="B36" s="74"/>
      <c r="C36" s="38" t="s">
        <v>82</v>
      </c>
      <c r="D36" s="37"/>
      <c r="E36" s="37">
        <v>15000</v>
      </c>
      <c r="F36" s="38" t="s">
        <v>210</v>
      </c>
    </row>
    <row r="37" spans="1:9" s="35" customFormat="1" ht="33" customHeight="1">
      <c r="A37" s="56"/>
      <c r="B37" s="80"/>
      <c r="C37" s="79" t="s">
        <v>60</v>
      </c>
      <c r="D37" s="59"/>
      <c r="E37" s="59">
        <v>15000</v>
      </c>
      <c r="F37" s="60" t="s">
        <v>61</v>
      </c>
      <c r="I37" s="35" t="s">
        <v>13</v>
      </c>
    </row>
    <row r="38" spans="1:9" s="23" customFormat="1" ht="15" customHeight="1">
      <c r="A38" s="81">
        <v>750</v>
      </c>
      <c r="B38" s="82"/>
      <c r="C38" s="19" t="s">
        <v>37</v>
      </c>
      <c r="D38" s="83">
        <f>SUM(D39+D63)</f>
        <v>1693906</v>
      </c>
      <c r="E38" s="83">
        <f>SUM(E39+E63)</f>
        <v>1189560</v>
      </c>
      <c r="F38" s="84"/>
    </row>
    <row r="39" spans="1:9" s="29" customFormat="1" ht="16.5" customHeight="1">
      <c r="A39" s="24"/>
      <c r="B39" s="85">
        <v>75018</v>
      </c>
      <c r="C39" s="86" t="s">
        <v>51</v>
      </c>
      <c r="D39" s="27">
        <v>180936</v>
      </c>
      <c r="E39" s="27">
        <f>SUM(E40:E62)</f>
        <v>119990</v>
      </c>
      <c r="F39" s="28"/>
    </row>
    <row r="40" spans="1:9" s="90" customFormat="1" ht="27.75" customHeight="1">
      <c r="A40" s="87"/>
      <c r="B40" s="88"/>
      <c r="C40" s="89" t="s">
        <v>419</v>
      </c>
      <c r="D40" s="33"/>
      <c r="E40" s="33">
        <v>3000</v>
      </c>
      <c r="F40" s="34" t="s">
        <v>31</v>
      </c>
    </row>
    <row r="41" spans="1:9" s="90" customFormat="1" ht="25.5">
      <c r="A41" s="87"/>
      <c r="B41" s="88"/>
      <c r="C41" s="89" t="s">
        <v>181</v>
      </c>
      <c r="D41" s="33"/>
      <c r="E41" s="33">
        <v>4000</v>
      </c>
      <c r="F41" s="38" t="s">
        <v>180</v>
      </c>
    </row>
    <row r="42" spans="1:9" s="90" customFormat="1" ht="27.75" customHeight="1">
      <c r="A42" s="87"/>
      <c r="B42" s="88"/>
      <c r="C42" s="89" t="s">
        <v>182</v>
      </c>
      <c r="D42" s="33"/>
      <c r="E42" s="33">
        <v>2990</v>
      </c>
      <c r="F42" s="38" t="s">
        <v>386</v>
      </c>
    </row>
    <row r="43" spans="1:9" s="90" customFormat="1" ht="27.75" customHeight="1">
      <c r="A43" s="87"/>
      <c r="B43" s="88"/>
      <c r="C43" s="89" t="s">
        <v>387</v>
      </c>
      <c r="D43" s="33"/>
      <c r="E43" s="33">
        <v>7000</v>
      </c>
      <c r="F43" s="38" t="s">
        <v>183</v>
      </c>
    </row>
    <row r="44" spans="1:9" s="90" customFormat="1" ht="19.5" customHeight="1">
      <c r="A44" s="87"/>
      <c r="B44" s="88"/>
      <c r="C44" s="91" t="s">
        <v>199</v>
      </c>
      <c r="D44" s="37"/>
      <c r="E44" s="37">
        <v>7500</v>
      </c>
      <c r="F44" s="38" t="s">
        <v>16</v>
      </c>
      <c r="G44" s="92"/>
      <c r="H44" s="93"/>
      <c r="I44" s="93"/>
    </row>
    <row r="45" spans="1:9" s="90" customFormat="1" ht="25.5">
      <c r="A45" s="87"/>
      <c r="B45" s="88"/>
      <c r="C45" s="91" t="s">
        <v>391</v>
      </c>
      <c r="D45" s="37"/>
      <c r="E45" s="37">
        <v>1000</v>
      </c>
      <c r="F45" s="38" t="s">
        <v>98</v>
      </c>
    </row>
    <row r="46" spans="1:9" s="90" customFormat="1" ht="30.75" customHeight="1">
      <c r="A46" s="87"/>
      <c r="B46" s="88"/>
      <c r="C46" s="91" t="s">
        <v>205</v>
      </c>
      <c r="D46" s="37"/>
      <c r="E46" s="37">
        <v>3500</v>
      </c>
      <c r="F46" s="38" t="s">
        <v>99</v>
      </c>
    </row>
    <row r="47" spans="1:9" s="90" customFormat="1" ht="30.75" customHeight="1">
      <c r="A47" s="87"/>
      <c r="B47" s="88"/>
      <c r="C47" s="91" t="s">
        <v>205</v>
      </c>
      <c r="D47" s="37"/>
      <c r="E47" s="37">
        <v>2000</v>
      </c>
      <c r="F47" s="38" t="s">
        <v>204</v>
      </c>
    </row>
    <row r="48" spans="1:9" s="90" customFormat="1" ht="35.25" customHeight="1">
      <c r="A48" s="87"/>
      <c r="B48" s="88"/>
      <c r="C48" s="91" t="s">
        <v>194</v>
      </c>
      <c r="D48" s="37"/>
      <c r="E48" s="37">
        <v>21000</v>
      </c>
      <c r="F48" s="38" t="s">
        <v>3</v>
      </c>
    </row>
    <row r="49" spans="1:6" s="90" customFormat="1" ht="25.5">
      <c r="A49" s="87"/>
      <c r="B49" s="88"/>
      <c r="C49" s="91" t="s">
        <v>116</v>
      </c>
      <c r="D49" s="37"/>
      <c r="E49" s="37">
        <v>5000</v>
      </c>
      <c r="F49" s="38" t="s">
        <v>115</v>
      </c>
    </row>
    <row r="50" spans="1:6" s="90" customFormat="1" ht="27" customHeight="1">
      <c r="A50" s="87"/>
      <c r="B50" s="88"/>
      <c r="C50" s="91" t="s">
        <v>185</v>
      </c>
      <c r="D50" s="37"/>
      <c r="E50" s="37">
        <v>1000</v>
      </c>
      <c r="F50" s="38" t="s">
        <v>184</v>
      </c>
    </row>
    <row r="51" spans="1:6" s="90" customFormat="1" ht="27" customHeight="1">
      <c r="A51" s="87"/>
      <c r="B51" s="88"/>
      <c r="C51" s="94" t="s">
        <v>187</v>
      </c>
      <c r="D51" s="95"/>
      <c r="E51" s="95">
        <v>5000</v>
      </c>
      <c r="F51" s="96" t="s">
        <v>186</v>
      </c>
    </row>
    <row r="52" spans="1:6" s="90" customFormat="1" ht="27" customHeight="1">
      <c r="A52" s="87"/>
      <c r="B52" s="88"/>
      <c r="C52" s="94" t="s">
        <v>189</v>
      </c>
      <c r="D52" s="95"/>
      <c r="E52" s="95">
        <v>1500</v>
      </c>
      <c r="F52" s="96" t="s">
        <v>188</v>
      </c>
    </row>
    <row r="53" spans="1:6" s="90" customFormat="1" ht="27" customHeight="1">
      <c r="A53" s="87"/>
      <c r="B53" s="88"/>
      <c r="C53" s="94" t="s">
        <v>190</v>
      </c>
      <c r="D53" s="95"/>
      <c r="E53" s="95">
        <v>3000</v>
      </c>
      <c r="F53" s="96" t="s">
        <v>102</v>
      </c>
    </row>
    <row r="54" spans="1:6" s="90" customFormat="1" ht="51" customHeight="1">
      <c r="A54" s="87"/>
      <c r="B54" s="88"/>
      <c r="C54" s="94" t="s">
        <v>192</v>
      </c>
      <c r="D54" s="95"/>
      <c r="E54" s="95">
        <v>4500</v>
      </c>
      <c r="F54" s="96" t="s">
        <v>191</v>
      </c>
    </row>
    <row r="55" spans="1:6" s="90" customFormat="1" ht="34.5" customHeight="1">
      <c r="A55" s="87"/>
      <c r="B55" s="88"/>
      <c r="C55" s="91" t="s">
        <v>100</v>
      </c>
      <c r="D55" s="95"/>
      <c r="E55" s="95">
        <v>3000</v>
      </c>
      <c r="F55" s="38" t="s">
        <v>193</v>
      </c>
    </row>
    <row r="56" spans="1:6" s="90" customFormat="1" ht="50.25" customHeight="1">
      <c r="A56" s="87"/>
      <c r="B56" s="88"/>
      <c r="C56" s="94" t="s">
        <v>392</v>
      </c>
      <c r="D56" s="95"/>
      <c r="E56" s="95">
        <v>2500</v>
      </c>
      <c r="F56" s="38" t="s">
        <v>134</v>
      </c>
    </row>
    <row r="57" spans="1:6" s="90" customFormat="1" ht="50.25" customHeight="1">
      <c r="A57" s="97"/>
      <c r="B57" s="98"/>
      <c r="C57" s="60" t="s">
        <v>393</v>
      </c>
      <c r="D57" s="59"/>
      <c r="E57" s="59">
        <v>2000</v>
      </c>
      <c r="F57" s="60" t="s">
        <v>134</v>
      </c>
    </row>
    <row r="58" spans="1:6" s="90" customFormat="1" ht="50.25" customHeight="1">
      <c r="A58" s="87"/>
      <c r="B58" s="88"/>
      <c r="C58" s="34" t="s">
        <v>101</v>
      </c>
      <c r="D58" s="66"/>
      <c r="E58" s="66">
        <v>1500</v>
      </c>
      <c r="F58" s="34" t="s">
        <v>134</v>
      </c>
    </row>
    <row r="59" spans="1:6" s="90" customFormat="1" ht="50.25" customHeight="1">
      <c r="A59" s="87"/>
      <c r="B59" s="88"/>
      <c r="C59" s="94" t="s">
        <v>196</v>
      </c>
      <c r="D59" s="95"/>
      <c r="E59" s="95">
        <v>10000</v>
      </c>
      <c r="F59" s="96" t="s">
        <v>195</v>
      </c>
    </row>
    <row r="60" spans="1:6" s="90" customFormat="1" ht="43.5" customHeight="1">
      <c r="A60" s="87"/>
      <c r="B60" s="88"/>
      <c r="C60" s="94" t="s">
        <v>198</v>
      </c>
      <c r="D60" s="95"/>
      <c r="E60" s="95">
        <v>5000</v>
      </c>
      <c r="F60" s="96" t="s">
        <v>197</v>
      </c>
    </row>
    <row r="61" spans="1:6" s="90" customFormat="1" ht="51">
      <c r="A61" s="87"/>
      <c r="B61" s="88"/>
      <c r="C61" s="94" t="s">
        <v>201</v>
      </c>
      <c r="D61" s="95"/>
      <c r="E61" s="95">
        <v>16000</v>
      </c>
      <c r="F61" s="96" t="s">
        <v>200</v>
      </c>
    </row>
    <row r="62" spans="1:6" s="90" customFormat="1" ht="45" customHeight="1">
      <c r="A62" s="87"/>
      <c r="B62" s="88"/>
      <c r="C62" s="94" t="s">
        <v>203</v>
      </c>
      <c r="D62" s="95"/>
      <c r="E62" s="95">
        <v>8000</v>
      </c>
      <c r="F62" s="96" t="s">
        <v>202</v>
      </c>
    </row>
    <row r="63" spans="1:6" s="102" customFormat="1" ht="16.5" customHeight="1">
      <c r="A63" s="99"/>
      <c r="B63" s="85">
        <v>75095</v>
      </c>
      <c r="C63" s="100" t="s">
        <v>38</v>
      </c>
      <c r="D63" s="27">
        <v>1512970</v>
      </c>
      <c r="E63" s="27">
        <f>SUM(E64:E81)</f>
        <v>1069570</v>
      </c>
      <c r="F63" s="101"/>
    </row>
    <row r="64" spans="1:6" s="35" customFormat="1" ht="25.5">
      <c r="A64" s="30"/>
      <c r="B64" s="103"/>
      <c r="C64" s="89" t="s">
        <v>257</v>
      </c>
      <c r="D64" s="33"/>
      <c r="E64" s="33">
        <v>3000</v>
      </c>
      <c r="F64" s="38" t="s">
        <v>84</v>
      </c>
    </row>
    <row r="65" spans="1:6" s="35" customFormat="1" ht="24.75" customHeight="1">
      <c r="A65" s="30"/>
      <c r="B65" s="103"/>
      <c r="C65" s="89" t="s">
        <v>106</v>
      </c>
      <c r="D65" s="33"/>
      <c r="E65" s="33">
        <v>8000</v>
      </c>
      <c r="F65" s="34" t="s">
        <v>4</v>
      </c>
    </row>
    <row r="66" spans="1:6" s="35" customFormat="1" ht="38.25">
      <c r="A66" s="30"/>
      <c r="B66" s="103"/>
      <c r="C66" s="104" t="s">
        <v>271</v>
      </c>
      <c r="D66" s="37"/>
      <c r="E66" s="37">
        <v>1000000</v>
      </c>
      <c r="F66" s="105" t="s">
        <v>135</v>
      </c>
    </row>
    <row r="67" spans="1:6" s="35" customFormat="1" ht="38.25" customHeight="1">
      <c r="A67" s="30"/>
      <c r="B67" s="103"/>
      <c r="C67" s="91" t="s">
        <v>270</v>
      </c>
      <c r="D67" s="37"/>
      <c r="E67" s="37">
        <v>1500</v>
      </c>
      <c r="F67" s="38" t="s">
        <v>102</v>
      </c>
    </row>
    <row r="68" spans="1:6" s="35" customFormat="1" ht="51">
      <c r="A68" s="30"/>
      <c r="B68" s="103"/>
      <c r="C68" s="89" t="s">
        <v>416</v>
      </c>
      <c r="D68" s="33"/>
      <c r="E68" s="33">
        <v>5000</v>
      </c>
      <c r="F68" s="34" t="s">
        <v>103</v>
      </c>
    </row>
    <row r="69" spans="1:6" s="35" customFormat="1" ht="27" customHeight="1">
      <c r="A69" s="30"/>
      <c r="B69" s="106"/>
      <c r="C69" s="91" t="s">
        <v>250</v>
      </c>
      <c r="D69" s="37"/>
      <c r="E69" s="37">
        <v>9000</v>
      </c>
      <c r="F69" s="38" t="s">
        <v>136</v>
      </c>
    </row>
    <row r="70" spans="1:6" s="35" customFormat="1" ht="27" customHeight="1">
      <c r="A70" s="30"/>
      <c r="B70" s="103"/>
      <c r="C70" s="89" t="s">
        <v>252</v>
      </c>
      <c r="D70" s="33"/>
      <c r="E70" s="33">
        <v>5500</v>
      </c>
      <c r="F70" s="34" t="s">
        <v>251</v>
      </c>
    </row>
    <row r="71" spans="1:6" s="35" customFormat="1" ht="38.25">
      <c r="A71" s="30"/>
      <c r="B71" s="103"/>
      <c r="C71" s="89" t="s">
        <v>254</v>
      </c>
      <c r="D71" s="33"/>
      <c r="E71" s="33">
        <v>6000</v>
      </c>
      <c r="F71" s="34" t="s">
        <v>253</v>
      </c>
    </row>
    <row r="72" spans="1:6" s="35" customFormat="1" ht="25.5">
      <c r="A72" s="30"/>
      <c r="B72" s="103"/>
      <c r="C72" s="89" t="s">
        <v>256</v>
      </c>
      <c r="D72" s="33"/>
      <c r="E72" s="33">
        <v>2570</v>
      </c>
      <c r="F72" s="34" t="s">
        <v>255</v>
      </c>
    </row>
    <row r="73" spans="1:6" s="35" customFormat="1" ht="21.75" customHeight="1">
      <c r="A73" s="30"/>
      <c r="B73" s="103"/>
      <c r="C73" s="89" t="s">
        <v>259</v>
      </c>
      <c r="D73" s="33"/>
      <c r="E73" s="33">
        <v>4000</v>
      </c>
      <c r="F73" s="34" t="s">
        <v>258</v>
      </c>
    </row>
    <row r="74" spans="1:6" s="35" customFormat="1" ht="30.75" customHeight="1">
      <c r="A74" s="30"/>
      <c r="B74" s="103"/>
      <c r="C74" s="89" t="s">
        <v>260</v>
      </c>
      <c r="D74" s="33"/>
      <c r="E74" s="33">
        <v>3000</v>
      </c>
      <c r="F74" s="34" t="s">
        <v>394</v>
      </c>
    </row>
    <row r="75" spans="1:6" s="35" customFormat="1" ht="30.75" customHeight="1">
      <c r="A75" s="30"/>
      <c r="B75" s="103"/>
      <c r="C75" s="89" t="s">
        <v>262</v>
      </c>
      <c r="D75" s="33"/>
      <c r="E75" s="33">
        <v>5000</v>
      </c>
      <c r="F75" s="34" t="s">
        <v>261</v>
      </c>
    </row>
    <row r="76" spans="1:6" s="35" customFormat="1" ht="44.25" customHeight="1">
      <c r="A76" s="30"/>
      <c r="B76" s="103"/>
      <c r="C76" s="107" t="s">
        <v>264</v>
      </c>
      <c r="D76" s="66"/>
      <c r="E76" s="66">
        <v>5000</v>
      </c>
      <c r="F76" s="96" t="s">
        <v>134</v>
      </c>
    </row>
    <row r="77" spans="1:6" s="35" customFormat="1" ht="44.25" customHeight="1">
      <c r="A77" s="30"/>
      <c r="B77" s="103"/>
      <c r="C77" s="91" t="s">
        <v>265</v>
      </c>
      <c r="D77" s="37"/>
      <c r="E77" s="37">
        <v>2000</v>
      </c>
      <c r="F77" s="38" t="s">
        <v>85</v>
      </c>
    </row>
    <row r="78" spans="1:6" s="35" customFormat="1" ht="30.75" customHeight="1">
      <c r="A78" s="30"/>
      <c r="B78" s="103"/>
      <c r="C78" s="91" t="s">
        <v>267</v>
      </c>
      <c r="D78" s="37"/>
      <c r="E78" s="37">
        <v>3000</v>
      </c>
      <c r="F78" s="38" t="s">
        <v>266</v>
      </c>
    </row>
    <row r="79" spans="1:6" s="35" customFormat="1" ht="39.75" customHeight="1">
      <c r="A79" s="56"/>
      <c r="B79" s="108"/>
      <c r="C79" s="109" t="s">
        <v>268</v>
      </c>
      <c r="D79" s="110"/>
      <c r="E79" s="110">
        <v>4000</v>
      </c>
      <c r="F79" s="111" t="s">
        <v>105</v>
      </c>
    </row>
    <row r="80" spans="1:6" s="35" customFormat="1" ht="45.75" customHeight="1">
      <c r="A80" s="30"/>
      <c r="B80" s="103"/>
      <c r="C80" s="89" t="s">
        <v>263</v>
      </c>
      <c r="D80" s="33"/>
      <c r="E80" s="33">
        <v>2000</v>
      </c>
      <c r="F80" s="34" t="s">
        <v>96</v>
      </c>
    </row>
    <row r="81" spans="1:6" s="35" customFormat="1" ht="42" customHeight="1">
      <c r="A81" s="30"/>
      <c r="B81" s="103"/>
      <c r="C81" s="94" t="s">
        <v>269</v>
      </c>
      <c r="D81" s="95"/>
      <c r="E81" s="95">
        <v>1000</v>
      </c>
      <c r="F81" s="96" t="s">
        <v>9</v>
      </c>
    </row>
    <row r="82" spans="1:6" s="116" customFormat="1" ht="26.25" customHeight="1">
      <c r="A82" s="112">
        <v>754</v>
      </c>
      <c r="B82" s="113"/>
      <c r="C82" s="114" t="s">
        <v>39</v>
      </c>
      <c r="D82" s="115">
        <f>SUM(D83)</f>
        <v>360000</v>
      </c>
      <c r="E82" s="115">
        <f>SUM(E83)</f>
        <v>360000</v>
      </c>
      <c r="F82" s="22"/>
    </row>
    <row r="83" spans="1:6" s="29" customFormat="1" ht="20.25" customHeight="1">
      <c r="A83" s="99"/>
      <c r="B83" s="85">
        <v>75415</v>
      </c>
      <c r="C83" s="86" t="s">
        <v>52</v>
      </c>
      <c r="D83" s="27">
        <v>360000</v>
      </c>
      <c r="E83" s="27">
        <f>SUM(E84:E86)</f>
        <v>360000</v>
      </c>
      <c r="F83" s="28"/>
    </row>
    <row r="84" spans="1:6" s="90" customFormat="1" ht="66.75" customHeight="1">
      <c r="A84" s="87"/>
      <c r="B84" s="117"/>
      <c r="C84" s="89" t="s">
        <v>137</v>
      </c>
      <c r="D84" s="33"/>
      <c r="E84" s="33">
        <v>180000</v>
      </c>
      <c r="F84" s="34" t="s">
        <v>178</v>
      </c>
    </row>
    <row r="85" spans="1:6" s="90" customFormat="1" ht="67.5" customHeight="1">
      <c r="A85" s="87"/>
      <c r="B85" s="117"/>
      <c r="C85" s="91" t="s">
        <v>137</v>
      </c>
      <c r="D85" s="37"/>
      <c r="E85" s="37">
        <v>130000</v>
      </c>
      <c r="F85" s="38" t="s">
        <v>83</v>
      </c>
    </row>
    <row r="86" spans="1:6" s="90" customFormat="1" ht="69" customHeight="1">
      <c r="A86" s="97"/>
      <c r="B86" s="80"/>
      <c r="C86" s="91" t="s">
        <v>137</v>
      </c>
      <c r="D86" s="110"/>
      <c r="E86" s="110">
        <v>50000</v>
      </c>
      <c r="F86" s="111" t="s">
        <v>12</v>
      </c>
    </row>
    <row r="87" spans="1:6" s="23" customFormat="1" ht="15" customHeight="1">
      <c r="A87" s="81">
        <v>851</v>
      </c>
      <c r="B87" s="82"/>
      <c r="C87" s="19" t="s">
        <v>40</v>
      </c>
      <c r="D87" s="83">
        <f>SUM(D88,D126,D131)</f>
        <v>230000</v>
      </c>
      <c r="E87" s="83">
        <f>SUM(E88,E126,E131)</f>
        <v>203978</v>
      </c>
      <c r="F87" s="22"/>
    </row>
    <row r="88" spans="1:6" s="29" customFormat="1" ht="17.25" customHeight="1">
      <c r="A88" s="24"/>
      <c r="B88" s="118">
        <v>85149</v>
      </c>
      <c r="C88" s="119" t="s">
        <v>53</v>
      </c>
      <c r="D88" s="120">
        <v>80000</v>
      </c>
      <c r="E88" s="120">
        <f>SUM(E89:E125)</f>
        <v>79998</v>
      </c>
      <c r="F88" s="121"/>
    </row>
    <row r="89" spans="1:6" s="90" customFormat="1" ht="25.5">
      <c r="A89" s="87"/>
      <c r="B89" s="88"/>
      <c r="C89" s="91" t="s">
        <v>420</v>
      </c>
      <c r="D89" s="122"/>
      <c r="E89" s="123">
        <v>3000</v>
      </c>
      <c r="F89" s="38" t="s">
        <v>84</v>
      </c>
    </row>
    <row r="90" spans="1:6" s="90" customFormat="1" ht="29.25" customHeight="1">
      <c r="A90" s="87"/>
      <c r="B90" s="88"/>
      <c r="C90" s="107" t="s">
        <v>272</v>
      </c>
      <c r="D90" s="124"/>
      <c r="E90" s="125">
        <v>3000</v>
      </c>
      <c r="F90" s="67" t="s">
        <v>85</v>
      </c>
    </row>
    <row r="91" spans="1:6" s="90" customFormat="1" ht="38.25">
      <c r="A91" s="87"/>
      <c r="B91" s="88"/>
      <c r="C91" s="91" t="s">
        <v>285</v>
      </c>
      <c r="D91" s="122"/>
      <c r="E91" s="123">
        <v>2000</v>
      </c>
      <c r="F91" s="38" t="s">
        <v>284</v>
      </c>
    </row>
    <row r="92" spans="1:6" s="90" customFormat="1" ht="38.25">
      <c r="A92" s="87"/>
      <c r="B92" s="88"/>
      <c r="C92" s="94" t="s">
        <v>421</v>
      </c>
      <c r="D92" s="126"/>
      <c r="E92" s="127">
        <v>2000</v>
      </c>
      <c r="F92" s="96" t="s">
        <v>304</v>
      </c>
    </row>
    <row r="93" spans="1:6" s="90" customFormat="1" ht="29.25" customHeight="1">
      <c r="A93" s="87"/>
      <c r="B93" s="88"/>
      <c r="C93" s="91" t="s">
        <v>286</v>
      </c>
      <c r="D93" s="122"/>
      <c r="E93" s="123">
        <v>1000</v>
      </c>
      <c r="F93" s="38" t="s">
        <v>27</v>
      </c>
    </row>
    <row r="94" spans="1:6" s="90" customFormat="1" ht="29.25" customHeight="1">
      <c r="A94" s="87"/>
      <c r="B94" s="88"/>
      <c r="C94" s="91" t="s">
        <v>288</v>
      </c>
      <c r="D94" s="122"/>
      <c r="E94" s="123">
        <v>4500</v>
      </c>
      <c r="F94" s="38" t="s">
        <v>287</v>
      </c>
    </row>
    <row r="95" spans="1:6" s="90" customFormat="1" ht="29.25" customHeight="1">
      <c r="A95" s="87"/>
      <c r="B95" s="88"/>
      <c r="C95" s="91" t="s">
        <v>290</v>
      </c>
      <c r="D95" s="122"/>
      <c r="E95" s="123">
        <v>1500</v>
      </c>
      <c r="F95" s="38" t="s">
        <v>289</v>
      </c>
    </row>
    <row r="96" spans="1:6" s="90" customFormat="1" ht="25.5">
      <c r="A96" s="87"/>
      <c r="B96" s="88"/>
      <c r="C96" s="94" t="s">
        <v>301</v>
      </c>
      <c r="D96" s="95"/>
      <c r="E96" s="95">
        <v>2500</v>
      </c>
      <c r="F96" s="96" t="s">
        <v>9</v>
      </c>
    </row>
    <row r="97" spans="1:6" s="90" customFormat="1">
      <c r="A97" s="87"/>
      <c r="B97" s="88"/>
      <c r="C97" s="91" t="s">
        <v>273</v>
      </c>
      <c r="D97" s="122"/>
      <c r="E97" s="123">
        <v>4000</v>
      </c>
      <c r="F97" s="38" t="s">
        <v>24</v>
      </c>
    </row>
    <row r="98" spans="1:6" s="90" customFormat="1" ht="38.25">
      <c r="A98" s="87"/>
      <c r="B98" s="88"/>
      <c r="C98" s="91" t="s">
        <v>275</v>
      </c>
      <c r="D98" s="122"/>
      <c r="E98" s="123">
        <v>3000</v>
      </c>
      <c r="F98" s="38" t="s">
        <v>274</v>
      </c>
    </row>
    <row r="99" spans="1:6" s="90" customFormat="1">
      <c r="A99" s="87"/>
      <c r="B99" s="88"/>
      <c r="C99" s="91" t="s">
        <v>422</v>
      </c>
      <c r="D99" s="122"/>
      <c r="E99" s="123">
        <v>2500</v>
      </c>
      <c r="F99" s="38" t="s">
        <v>274</v>
      </c>
    </row>
    <row r="100" spans="1:6" s="90" customFormat="1">
      <c r="A100" s="87"/>
      <c r="B100" s="88"/>
      <c r="C100" s="91" t="s">
        <v>300</v>
      </c>
      <c r="D100" s="122"/>
      <c r="E100" s="123">
        <v>3000</v>
      </c>
      <c r="F100" s="38" t="s">
        <v>299</v>
      </c>
    </row>
    <row r="101" spans="1:6" s="90" customFormat="1" ht="25.5">
      <c r="A101" s="97"/>
      <c r="B101" s="98"/>
      <c r="C101" s="79" t="s">
        <v>277</v>
      </c>
      <c r="D101" s="128"/>
      <c r="E101" s="129">
        <v>4000</v>
      </c>
      <c r="F101" s="60" t="s">
        <v>276</v>
      </c>
    </row>
    <row r="102" spans="1:6" s="90" customFormat="1" ht="63.75">
      <c r="A102" s="87"/>
      <c r="B102" s="88"/>
      <c r="C102" s="89" t="s">
        <v>423</v>
      </c>
      <c r="D102" s="130"/>
      <c r="E102" s="131">
        <v>2500</v>
      </c>
      <c r="F102" s="34" t="s">
        <v>278</v>
      </c>
    </row>
    <row r="103" spans="1:6" s="90" customFormat="1" ht="52.5" customHeight="1">
      <c r="A103" s="87"/>
      <c r="B103" s="88"/>
      <c r="C103" s="91" t="s">
        <v>291</v>
      </c>
      <c r="D103" s="122"/>
      <c r="E103" s="123">
        <v>1000</v>
      </c>
      <c r="F103" s="38" t="s">
        <v>139</v>
      </c>
    </row>
    <row r="104" spans="1:6" s="90" customFormat="1" ht="57" customHeight="1">
      <c r="A104" s="87"/>
      <c r="B104" s="132"/>
      <c r="C104" s="91" t="s">
        <v>20</v>
      </c>
      <c r="D104" s="122"/>
      <c r="E104" s="123">
        <v>2000</v>
      </c>
      <c r="F104" s="38" t="s">
        <v>134</v>
      </c>
    </row>
    <row r="105" spans="1:6" s="90" customFormat="1" ht="25.5">
      <c r="A105" s="87"/>
      <c r="B105" s="88"/>
      <c r="C105" s="89" t="s">
        <v>25</v>
      </c>
      <c r="D105" s="130"/>
      <c r="E105" s="131">
        <v>2000</v>
      </c>
      <c r="F105" s="34" t="s">
        <v>134</v>
      </c>
    </row>
    <row r="106" spans="1:6" s="90" customFormat="1" ht="38.25" customHeight="1">
      <c r="A106" s="87"/>
      <c r="B106" s="88"/>
      <c r="C106" s="107" t="s">
        <v>140</v>
      </c>
      <c r="D106" s="124"/>
      <c r="E106" s="125">
        <v>2000</v>
      </c>
      <c r="F106" s="38" t="s">
        <v>134</v>
      </c>
    </row>
    <row r="107" spans="1:6" s="90" customFormat="1" ht="25.5">
      <c r="A107" s="87"/>
      <c r="B107" s="117"/>
      <c r="C107" s="91" t="s">
        <v>5</v>
      </c>
      <c r="D107" s="122"/>
      <c r="E107" s="123">
        <v>2000</v>
      </c>
      <c r="F107" s="38" t="s">
        <v>134</v>
      </c>
    </row>
    <row r="108" spans="1:6" s="90" customFormat="1" ht="25.5">
      <c r="A108" s="87"/>
      <c r="B108" s="117"/>
      <c r="C108" s="91" t="s">
        <v>6</v>
      </c>
      <c r="D108" s="122"/>
      <c r="E108" s="123">
        <v>2000</v>
      </c>
      <c r="F108" s="38" t="s">
        <v>134</v>
      </c>
    </row>
    <row r="109" spans="1:6" s="90" customFormat="1" ht="45.75" customHeight="1">
      <c r="A109" s="87"/>
      <c r="B109" s="88"/>
      <c r="C109" s="89" t="s">
        <v>303</v>
      </c>
      <c r="D109" s="130"/>
      <c r="E109" s="131">
        <v>1500</v>
      </c>
      <c r="F109" s="38" t="s">
        <v>302</v>
      </c>
    </row>
    <row r="110" spans="1:6" s="90" customFormat="1" ht="30" customHeight="1">
      <c r="A110" s="87"/>
      <c r="B110" s="87"/>
      <c r="C110" s="91" t="s">
        <v>107</v>
      </c>
      <c r="D110" s="122"/>
      <c r="E110" s="123">
        <v>3000</v>
      </c>
      <c r="F110" s="38" t="s">
        <v>141</v>
      </c>
    </row>
    <row r="111" spans="1:6" s="90" customFormat="1" ht="30" customHeight="1">
      <c r="A111" s="87"/>
      <c r="B111" s="87"/>
      <c r="C111" s="91" t="s">
        <v>279</v>
      </c>
      <c r="D111" s="122"/>
      <c r="E111" s="123">
        <v>1500</v>
      </c>
      <c r="F111" s="38" t="s">
        <v>87</v>
      </c>
    </row>
    <row r="112" spans="1:6" s="90" customFormat="1" ht="30" customHeight="1">
      <c r="A112" s="87"/>
      <c r="B112" s="87"/>
      <c r="C112" s="91" t="s">
        <v>280</v>
      </c>
      <c r="D112" s="122"/>
      <c r="E112" s="123">
        <v>2500</v>
      </c>
      <c r="F112" s="38" t="s">
        <v>395</v>
      </c>
    </row>
    <row r="113" spans="1:6" s="90" customFormat="1" ht="63.75">
      <c r="A113" s="87"/>
      <c r="B113" s="87"/>
      <c r="C113" s="91" t="s">
        <v>138</v>
      </c>
      <c r="D113" s="122"/>
      <c r="E113" s="123">
        <v>2000</v>
      </c>
      <c r="F113" s="38" t="s">
        <v>86</v>
      </c>
    </row>
    <row r="114" spans="1:6" s="90" customFormat="1" ht="29.25" customHeight="1">
      <c r="A114" s="87"/>
      <c r="B114" s="87"/>
      <c r="C114" s="91" t="s">
        <v>7</v>
      </c>
      <c r="D114" s="122"/>
      <c r="E114" s="123">
        <v>1500</v>
      </c>
      <c r="F114" s="38" t="s">
        <v>108</v>
      </c>
    </row>
    <row r="115" spans="1:6" s="90" customFormat="1" ht="51">
      <c r="A115" s="87"/>
      <c r="B115" s="88"/>
      <c r="C115" s="89" t="s">
        <v>282</v>
      </c>
      <c r="D115" s="130"/>
      <c r="E115" s="131">
        <v>2000</v>
      </c>
      <c r="F115" s="34" t="s">
        <v>281</v>
      </c>
    </row>
    <row r="116" spans="1:6" s="90" customFormat="1" ht="51">
      <c r="A116" s="87"/>
      <c r="B116" s="88"/>
      <c r="C116" s="89" t="s">
        <v>283</v>
      </c>
      <c r="D116" s="130"/>
      <c r="E116" s="131">
        <v>1500</v>
      </c>
      <c r="F116" s="34" t="s">
        <v>281</v>
      </c>
    </row>
    <row r="117" spans="1:6" s="90" customFormat="1" ht="30.75" customHeight="1">
      <c r="A117" s="87"/>
      <c r="B117" s="88"/>
      <c r="C117" s="89" t="s">
        <v>424</v>
      </c>
      <c r="D117" s="130"/>
      <c r="E117" s="131">
        <v>2000</v>
      </c>
      <c r="F117" s="34" t="s">
        <v>294</v>
      </c>
    </row>
    <row r="118" spans="1:6" s="90" customFormat="1" ht="41.25" customHeight="1">
      <c r="A118" s="87"/>
      <c r="B118" s="88"/>
      <c r="C118" s="91" t="s">
        <v>305</v>
      </c>
      <c r="D118" s="130"/>
      <c r="E118" s="131">
        <v>1000</v>
      </c>
      <c r="F118" s="38" t="s">
        <v>18</v>
      </c>
    </row>
    <row r="119" spans="1:6" s="90" customFormat="1" ht="39" customHeight="1">
      <c r="A119" s="87"/>
      <c r="B119" s="132"/>
      <c r="C119" s="91" t="s">
        <v>8</v>
      </c>
      <c r="D119" s="122"/>
      <c r="E119" s="123">
        <v>1500</v>
      </c>
      <c r="F119" s="38" t="s">
        <v>18</v>
      </c>
    </row>
    <row r="120" spans="1:6" s="90" customFormat="1" ht="46.5" customHeight="1">
      <c r="A120" s="97"/>
      <c r="B120" s="98"/>
      <c r="C120" s="79" t="s">
        <v>22</v>
      </c>
      <c r="D120" s="128"/>
      <c r="E120" s="129">
        <v>1500</v>
      </c>
      <c r="F120" s="60" t="s">
        <v>18</v>
      </c>
    </row>
    <row r="121" spans="1:6" s="90" customFormat="1" ht="38.25">
      <c r="A121" s="87"/>
      <c r="B121" s="88"/>
      <c r="C121" s="89" t="s">
        <v>292</v>
      </c>
      <c r="D121" s="130"/>
      <c r="E121" s="131">
        <v>2000</v>
      </c>
      <c r="F121" s="34" t="s">
        <v>19</v>
      </c>
    </row>
    <row r="122" spans="1:6" s="90" customFormat="1" ht="43.5" customHeight="1">
      <c r="A122" s="87"/>
      <c r="B122" s="88"/>
      <c r="C122" s="91" t="s">
        <v>23</v>
      </c>
      <c r="D122" s="122"/>
      <c r="E122" s="123">
        <v>2000</v>
      </c>
      <c r="F122" s="38" t="s">
        <v>19</v>
      </c>
    </row>
    <row r="123" spans="1:6" s="90" customFormat="1" ht="39" customHeight="1">
      <c r="A123" s="87"/>
      <c r="B123" s="88"/>
      <c r="C123" s="91" t="s">
        <v>296</v>
      </c>
      <c r="D123" s="122"/>
      <c r="E123" s="123">
        <v>999</v>
      </c>
      <c r="F123" s="38" t="s">
        <v>295</v>
      </c>
    </row>
    <row r="124" spans="1:6" s="90" customFormat="1" ht="45.75" customHeight="1">
      <c r="A124" s="87"/>
      <c r="B124" s="88"/>
      <c r="C124" s="91" t="s">
        <v>298</v>
      </c>
      <c r="D124" s="122"/>
      <c r="E124" s="123">
        <v>3000</v>
      </c>
      <c r="F124" s="38" t="s">
        <v>297</v>
      </c>
    </row>
    <row r="125" spans="1:6" s="90" customFormat="1" ht="39" customHeight="1">
      <c r="A125" s="87"/>
      <c r="B125" s="88"/>
      <c r="C125" s="94" t="s">
        <v>293</v>
      </c>
      <c r="D125" s="126"/>
      <c r="E125" s="127">
        <v>999</v>
      </c>
      <c r="F125" s="96" t="s">
        <v>26</v>
      </c>
    </row>
    <row r="126" spans="1:6" s="29" customFormat="1" ht="18.75" customHeight="1">
      <c r="A126" s="99"/>
      <c r="B126" s="85">
        <v>85153</v>
      </c>
      <c r="C126" s="86" t="s">
        <v>54</v>
      </c>
      <c r="D126" s="27">
        <v>50000</v>
      </c>
      <c r="E126" s="27">
        <f>SUM(E127:E130)</f>
        <v>50000</v>
      </c>
      <c r="F126" s="28"/>
    </row>
    <row r="127" spans="1:6" s="137" customFormat="1" ht="42" customHeight="1">
      <c r="A127" s="133"/>
      <c r="B127" s="134"/>
      <c r="C127" s="135" t="s">
        <v>14</v>
      </c>
      <c r="D127" s="136"/>
      <c r="E127" s="136">
        <v>7800</v>
      </c>
      <c r="F127" s="54" t="s">
        <v>374</v>
      </c>
    </row>
    <row r="128" spans="1:6" s="137" customFormat="1" ht="42" customHeight="1">
      <c r="A128" s="133"/>
      <c r="B128" s="138"/>
      <c r="C128" s="89" t="s">
        <v>375</v>
      </c>
      <c r="D128" s="33"/>
      <c r="E128" s="33">
        <v>17200</v>
      </c>
      <c r="F128" s="38" t="s">
        <v>374</v>
      </c>
    </row>
    <row r="129" spans="1:6" s="137" customFormat="1" ht="38.25">
      <c r="A129" s="133"/>
      <c r="B129" s="138"/>
      <c r="C129" s="89" t="s">
        <v>396</v>
      </c>
      <c r="D129" s="33"/>
      <c r="E129" s="33">
        <v>15000</v>
      </c>
      <c r="F129" s="34" t="s">
        <v>376</v>
      </c>
    </row>
    <row r="130" spans="1:6" s="137" customFormat="1" ht="42" customHeight="1">
      <c r="A130" s="133"/>
      <c r="B130" s="138"/>
      <c r="C130" s="94" t="s">
        <v>377</v>
      </c>
      <c r="D130" s="95"/>
      <c r="E130" s="95">
        <v>10000</v>
      </c>
      <c r="F130" s="96" t="s">
        <v>88</v>
      </c>
    </row>
    <row r="131" spans="1:6" s="29" customFormat="1" ht="18.75" customHeight="1">
      <c r="A131" s="139"/>
      <c r="B131" s="85">
        <v>85154</v>
      </c>
      <c r="C131" s="86" t="s">
        <v>55</v>
      </c>
      <c r="D131" s="27">
        <v>100000</v>
      </c>
      <c r="E131" s="140">
        <f>SUM(E132:E138)</f>
        <v>73980</v>
      </c>
      <c r="F131" s="28"/>
    </row>
    <row r="132" spans="1:6" s="137" customFormat="1" ht="27.75" customHeight="1">
      <c r="A132" s="141"/>
      <c r="B132" s="142"/>
      <c r="C132" s="135" t="s">
        <v>378</v>
      </c>
      <c r="D132" s="136"/>
      <c r="E132" s="143">
        <v>8000</v>
      </c>
      <c r="F132" s="144" t="s">
        <v>379</v>
      </c>
    </row>
    <row r="133" spans="1:6" s="137" customFormat="1" ht="27.75" customHeight="1">
      <c r="A133" s="141"/>
      <c r="B133" s="87"/>
      <c r="C133" s="91" t="s">
        <v>380</v>
      </c>
      <c r="D133" s="37"/>
      <c r="E133" s="145">
        <v>20000</v>
      </c>
      <c r="F133" s="38" t="s">
        <v>397</v>
      </c>
    </row>
    <row r="134" spans="1:6" s="137" customFormat="1" ht="27.75" customHeight="1">
      <c r="A134" s="141"/>
      <c r="B134" s="87"/>
      <c r="C134" s="91" t="s">
        <v>414</v>
      </c>
      <c r="D134" s="37"/>
      <c r="E134" s="145">
        <v>13800</v>
      </c>
      <c r="F134" s="38" t="s">
        <v>379</v>
      </c>
    </row>
    <row r="135" spans="1:6" s="137" customFormat="1" ht="63.75">
      <c r="A135" s="141"/>
      <c r="B135" s="87"/>
      <c r="C135" s="91" t="s">
        <v>415</v>
      </c>
      <c r="D135" s="37"/>
      <c r="E135" s="145">
        <v>3510</v>
      </c>
      <c r="F135" s="146" t="s">
        <v>278</v>
      </c>
    </row>
    <row r="136" spans="1:6" s="137" customFormat="1" ht="43.5" customHeight="1">
      <c r="A136" s="141"/>
      <c r="B136" s="87"/>
      <c r="C136" s="91" t="s">
        <v>398</v>
      </c>
      <c r="D136" s="37"/>
      <c r="E136" s="145">
        <v>12670</v>
      </c>
      <c r="F136" s="146" t="s">
        <v>381</v>
      </c>
    </row>
    <row r="137" spans="1:6" s="137" customFormat="1" ht="27.75" customHeight="1">
      <c r="A137" s="141"/>
      <c r="B137" s="87"/>
      <c r="C137" s="91" t="s">
        <v>382</v>
      </c>
      <c r="D137" s="37"/>
      <c r="E137" s="145">
        <v>8000</v>
      </c>
      <c r="F137" s="146" t="s">
        <v>383</v>
      </c>
    </row>
    <row r="138" spans="1:6" s="137" customFormat="1" ht="27.75" customHeight="1">
      <c r="A138" s="141"/>
      <c r="B138" s="97"/>
      <c r="C138" s="79" t="s">
        <v>384</v>
      </c>
      <c r="D138" s="59"/>
      <c r="E138" s="147">
        <v>8000</v>
      </c>
      <c r="F138" s="148" t="s">
        <v>385</v>
      </c>
    </row>
    <row r="139" spans="1:6" s="23" customFormat="1" ht="15" customHeight="1">
      <c r="A139" s="149">
        <v>852</v>
      </c>
      <c r="B139" s="150"/>
      <c r="C139" s="151" t="s">
        <v>41</v>
      </c>
      <c r="D139" s="152">
        <f>SUM(D140)</f>
        <v>335000</v>
      </c>
      <c r="E139" s="152">
        <f>SUM(E140)</f>
        <v>229000</v>
      </c>
      <c r="F139" s="22"/>
    </row>
    <row r="140" spans="1:6" s="29" customFormat="1" ht="21.75" customHeight="1">
      <c r="A140" s="99"/>
      <c r="B140" s="85">
        <v>85295</v>
      </c>
      <c r="C140" s="86" t="s">
        <v>38</v>
      </c>
      <c r="D140" s="27">
        <v>335000</v>
      </c>
      <c r="E140" s="27">
        <f>SUM(E141:E158)</f>
        <v>229000</v>
      </c>
      <c r="F140" s="28"/>
    </row>
    <row r="141" spans="1:6" s="90" customFormat="1" ht="22.5" customHeight="1">
      <c r="A141" s="153"/>
      <c r="B141" s="154"/>
      <c r="C141" s="89" t="s">
        <v>231</v>
      </c>
      <c r="D141" s="155"/>
      <c r="E141" s="33">
        <v>9000</v>
      </c>
      <c r="F141" s="34" t="s">
        <v>21</v>
      </c>
    </row>
    <row r="142" spans="1:6" s="90" customFormat="1" ht="25.5">
      <c r="A142" s="153"/>
      <c r="B142" s="154"/>
      <c r="C142" s="89" t="s">
        <v>234</v>
      </c>
      <c r="D142" s="155"/>
      <c r="E142" s="33">
        <v>8000</v>
      </c>
      <c r="F142" s="34" t="s">
        <v>21</v>
      </c>
    </row>
    <row r="143" spans="1:6" s="90" customFormat="1" ht="45" customHeight="1">
      <c r="A143" s="153"/>
      <c r="B143" s="154"/>
      <c r="C143" s="91" t="s">
        <v>233</v>
      </c>
      <c r="D143" s="122"/>
      <c r="E143" s="123">
        <v>12000</v>
      </c>
      <c r="F143" s="38" t="s">
        <v>28</v>
      </c>
    </row>
    <row r="144" spans="1:6" s="90" customFormat="1" ht="30" customHeight="1">
      <c r="A144" s="156"/>
      <c r="B144" s="157"/>
      <c r="C144" s="79" t="s">
        <v>232</v>
      </c>
      <c r="D144" s="128"/>
      <c r="E144" s="129">
        <v>14000</v>
      </c>
      <c r="F144" s="60" t="s">
        <v>29</v>
      </c>
    </row>
    <row r="145" spans="1:6" s="90" customFormat="1" ht="25.5">
      <c r="A145" s="153"/>
      <c r="B145" s="154"/>
      <c r="C145" s="89" t="s">
        <v>425</v>
      </c>
      <c r="D145" s="130"/>
      <c r="E145" s="131">
        <v>12500</v>
      </c>
      <c r="F145" s="34" t="s">
        <v>89</v>
      </c>
    </row>
    <row r="146" spans="1:6" s="90" customFormat="1" ht="25.5">
      <c r="A146" s="153"/>
      <c r="B146" s="154"/>
      <c r="C146" s="91" t="s">
        <v>235</v>
      </c>
      <c r="D146" s="122"/>
      <c r="E146" s="123">
        <v>9500</v>
      </c>
      <c r="F146" s="38" t="s">
        <v>122</v>
      </c>
    </row>
    <row r="147" spans="1:6" s="90" customFormat="1" ht="38.25">
      <c r="A147" s="153"/>
      <c r="B147" s="154"/>
      <c r="C147" s="91" t="s">
        <v>236</v>
      </c>
      <c r="D147" s="122"/>
      <c r="E147" s="123">
        <v>9000</v>
      </c>
      <c r="F147" s="38" t="s">
        <v>91</v>
      </c>
    </row>
    <row r="148" spans="1:6" s="90" customFormat="1" ht="44.25" customHeight="1">
      <c r="A148" s="153"/>
      <c r="B148" s="154"/>
      <c r="C148" s="91" t="s">
        <v>237</v>
      </c>
      <c r="D148" s="122"/>
      <c r="E148" s="123">
        <v>11000</v>
      </c>
      <c r="F148" s="38" t="s">
        <v>19</v>
      </c>
    </row>
    <row r="149" spans="1:6" s="90" customFormat="1" ht="43.5" customHeight="1">
      <c r="A149" s="153"/>
      <c r="B149" s="154"/>
      <c r="C149" s="89" t="s">
        <v>241</v>
      </c>
      <c r="D149" s="122"/>
      <c r="E149" s="123">
        <v>3000</v>
      </c>
      <c r="F149" s="38" t="s">
        <v>19</v>
      </c>
    </row>
    <row r="150" spans="1:6" s="90" customFormat="1" ht="38.25">
      <c r="A150" s="153"/>
      <c r="B150" s="154"/>
      <c r="C150" s="91" t="s">
        <v>90</v>
      </c>
      <c r="D150" s="122"/>
      <c r="E150" s="123">
        <v>3000</v>
      </c>
      <c r="F150" s="38" t="s">
        <v>134</v>
      </c>
    </row>
    <row r="151" spans="1:6" s="90" customFormat="1" ht="30" customHeight="1">
      <c r="A151" s="153"/>
      <c r="B151" s="154"/>
      <c r="C151" s="89" t="s">
        <v>240</v>
      </c>
      <c r="D151" s="122"/>
      <c r="E151" s="123">
        <v>7000</v>
      </c>
      <c r="F151" s="38" t="s">
        <v>239</v>
      </c>
    </row>
    <row r="152" spans="1:6" s="90" customFormat="1" ht="30" customHeight="1">
      <c r="A152" s="153"/>
      <c r="B152" s="154"/>
      <c r="C152" s="89" t="s">
        <v>243</v>
      </c>
      <c r="D152" s="122"/>
      <c r="E152" s="123">
        <v>5000</v>
      </c>
      <c r="F152" s="38" t="s">
        <v>242</v>
      </c>
    </row>
    <row r="153" spans="1:6" s="90" customFormat="1" ht="30" customHeight="1">
      <c r="A153" s="153"/>
      <c r="B153" s="154"/>
      <c r="C153" s="89" t="s">
        <v>399</v>
      </c>
      <c r="D153" s="122"/>
      <c r="E153" s="123">
        <v>5000</v>
      </c>
      <c r="F153" s="38" t="s">
        <v>244</v>
      </c>
    </row>
    <row r="154" spans="1:6" s="90" customFormat="1" ht="38.25">
      <c r="A154" s="153"/>
      <c r="B154" s="154"/>
      <c r="C154" s="89" t="s">
        <v>245</v>
      </c>
      <c r="D154" s="122"/>
      <c r="E154" s="123">
        <v>4000</v>
      </c>
      <c r="F154" s="38" t="s">
        <v>244</v>
      </c>
    </row>
    <row r="155" spans="1:6" s="90" customFormat="1" ht="29.25" customHeight="1">
      <c r="A155" s="153"/>
      <c r="B155" s="154"/>
      <c r="C155" s="89" t="s">
        <v>247</v>
      </c>
      <c r="D155" s="122"/>
      <c r="E155" s="123">
        <v>5000</v>
      </c>
      <c r="F155" s="38" t="s">
        <v>246</v>
      </c>
    </row>
    <row r="156" spans="1:6" s="90" customFormat="1" ht="38.25">
      <c r="A156" s="153"/>
      <c r="B156" s="154"/>
      <c r="C156" s="89" t="s">
        <v>248</v>
      </c>
      <c r="D156" s="122"/>
      <c r="E156" s="123">
        <v>5000</v>
      </c>
      <c r="F156" s="38" t="s">
        <v>91</v>
      </c>
    </row>
    <row r="157" spans="1:6" s="90" customFormat="1" ht="31.5" customHeight="1">
      <c r="A157" s="153"/>
      <c r="B157" s="154"/>
      <c r="C157" s="89" t="s">
        <v>400</v>
      </c>
      <c r="D157" s="122"/>
      <c r="E157" s="123">
        <v>98000</v>
      </c>
      <c r="F157" s="38" t="s">
        <v>249</v>
      </c>
    </row>
    <row r="158" spans="1:6" s="90" customFormat="1" ht="30" customHeight="1">
      <c r="A158" s="153"/>
      <c r="B158" s="154"/>
      <c r="C158" s="89" t="s">
        <v>238</v>
      </c>
      <c r="D158" s="122"/>
      <c r="E158" s="123">
        <v>9000</v>
      </c>
      <c r="F158" s="38" t="s">
        <v>92</v>
      </c>
    </row>
    <row r="159" spans="1:6" s="159" customFormat="1" ht="25.5">
      <c r="A159" s="112">
        <v>853</v>
      </c>
      <c r="B159" s="112"/>
      <c r="C159" s="158" t="s">
        <v>114</v>
      </c>
      <c r="D159" s="21">
        <f>SUM(D160)</f>
        <v>844510</v>
      </c>
      <c r="E159" s="21">
        <f>SUM(E160)</f>
        <v>373001</v>
      </c>
      <c r="F159" s="22"/>
    </row>
    <row r="160" spans="1:6" s="161" customFormat="1" ht="15.75" customHeight="1">
      <c r="A160" s="160"/>
      <c r="B160" s="64">
        <v>85395</v>
      </c>
      <c r="C160" s="86" t="s">
        <v>38</v>
      </c>
      <c r="D160" s="27">
        <v>844510</v>
      </c>
      <c r="E160" s="48">
        <f>SUM(E161:E162)</f>
        <v>373001</v>
      </c>
      <c r="F160" s="28"/>
    </row>
    <row r="161" spans="1:6" s="90" customFormat="1" ht="51">
      <c r="A161" s="87"/>
      <c r="B161" s="88"/>
      <c r="C161" s="89" t="s">
        <v>104</v>
      </c>
      <c r="D161" s="33"/>
      <c r="E161" s="33">
        <v>373001</v>
      </c>
      <c r="F161" s="34" t="s">
        <v>126</v>
      </c>
    </row>
    <row r="162" spans="1:6" s="90" customFormat="1">
      <c r="A162" s="153"/>
      <c r="B162" s="154"/>
      <c r="C162" s="162"/>
      <c r="D162" s="163"/>
      <c r="E162" s="164"/>
      <c r="F162" s="165"/>
    </row>
    <row r="163" spans="1:6" s="23" customFormat="1">
      <c r="A163" s="112">
        <v>900</v>
      </c>
      <c r="B163" s="112"/>
      <c r="C163" s="158" t="s">
        <v>42</v>
      </c>
      <c r="D163" s="115">
        <f>SUM(D164,D166)</f>
        <v>105000</v>
      </c>
      <c r="E163" s="115">
        <f>SUM(E164,E166)</f>
        <v>105000</v>
      </c>
      <c r="F163" s="22"/>
    </row>
    <row r="164" spans="1:6" s="72" customFormat="1" ht="27.75" customHeight="1">
      <c r="A164" s="160"/>
      <c r="B164" s="64">
        <v>90008</v>
      </c>
      <c r="C164" s="47" t="s">
        <v>56</v>
      </c>
      <c r="D164" s="27">
        <v>35140</v>
      </c>
      <c r="E164" s="27">
        <f>SUM(E165:E165)</f>
        <v>35140</v>
      </c>
      <c r="F164" s="28"/>
    </row>
    <row r="165" spans="1:6" s="90" customFormat="1" ht="21.75" customHeight="1">
      <c r="A165" s="87"/>
      <c r="B165" s="87"/>
      <c r="C165" s="79" t="s">
        <v>370</v>
      </c>
      <c r="D165" s="59"/>
      <c r="E165" s="59">
        <v>35140</v>
      </c>
      <c r="F165" s="60" t="s">
        <v>71</v>
      </c>
    </row>
    <row r="166" spans="1:6" s="29" customFormat="1" ht="20.25" customHeight="1">
      <c r="A166" s="99"/>
      <c r="B166" s="166">
        <v>90095</v>
      </c>
      <c r="C166" s="167" t="s">
        <v>38</v>
      </c>
      <c r="D166" s="168">
        <f>53400+16460</f>
        <v>69860</v>
      </c>
      <c r="E166" s="168">
        <f>SUM(E167:E169)</f>
        <v>69860</v>
      </c>
      <c r="F166" s="169"/>
    </row>
    <row r="167" spans="1:6" s="90" customFormat="1" ht="38.25">
      <c r="A167" s="87"/>
      <c r="B167" s="88"/>
      <c r="C167" s="91" t="s">
        <v>372</v>
      </c>
      <c r="D167" s="37"/>
      <c r="E167" s="37">
        <v>45000</v>
      </c>
      <c r="F167" s="38" t="s">
        <v>371</v>
      </c>
    </row>
    <row r="168" spans="1:6" s="90" customFormat="1" ht="38.25">
      <c r="A168" s="87"/>
      <c r="B168" s="88"/>
      <c r="C168" s="94" t="s">
        <v>401</v>
      </c>
      <c r="D168" s="95"/>
      <c r="E168" s="95">
        <v>8400</v>
      </c>
      <c r="F168" s="96" t="s">
        <v>1</v>
      </c>
    </row>
    <row r="169" spans="1:6" s="90" customFormat="1" ht="38.25">
      <c r="A169" s="97"/>
      <c r="B169" s="98"/>
      <c r="C169" s="79" t="s">
        <v>373</v>
      </c>
      <c r="D169" s="59"/>
      <c r="E169" s="59">
        <v>16460</v>
      </c>
      <c r="F169" s="60" t="s">
        <v>417</v>
      </c>
    </row>
    <row r="170" spans="1:6" s="23" customFormat="1">
      <c r="A170" s="112">
        <v>921</v>
      </c>
      <c r="B170" s="112"/>
      <c r="C170" s="158" t="s">
        <v>43</v>
      </c>
      <c r="D170" s="21">
        <f>SUM(D171)</f>
        <v>200000</v>
      </c>
      <c r="E170" s="21">
        <f>SUM(E171)</f>
        <v>183000</v>
      </c>
      <c r="F170" s="22"/>
    </row>
    <row r="171" spans="1:6" s="29" customFormat="1" ht="20.25" customHeight="1">
      <c r="A171" s="99"/>
      <c r="B171" s="85">
        <v>92105</v>
      </c>
      <c r="C171" s="86" t="s">
        <v>44</v>
      </c>
      <c r="D171" s="27">
        <v>200000</v>
      </c>
      <c r="E171" s="27">
        <f>SUM(E172:E227)</f>
        <v>183000</v>
      </c>
      <c r="F171" s="28"/>
    </row>
    <row r="172" spans="1:6" s="173" customFormat="1" ht="32.25" customHeight="1">
      <c r="A172" s="170"/>
      <c r="B172" s="171"/>
      <c r="C172" s="172" t="s">
        <v>339</v>
      </c>
      <c r="D172" s="130"/>
      <c r="E172" s="131">
        <v>3000</v>
      </c>
      <c r="F172" s="34" t="s">
        <v>75</v>
      </c>
    </row>
    <row r="173" spans="1:6" s="173" customFormat="1" ht="51">
      <c r="A173" s="170"/>
      <c r="B173" s="171"/>
      <c r="C173" s="174" t="s">
        <v>426</v>
      </c>
      <c r="D173" s="122"/>
      <c r="E173" s="123">
        <v>4000</v>
      </c>
      <c r="F173" s="38" t="s">
        <v>321</v>
      </c>
    </row>
    <row r="174" spans="1:6" s="173" customFormat="1" ht="30" customHeight="1">
      <c r="A174" s="170"/>
      <c r="B174" s="171"/>
      <c r="C174" s="172" t="s">
        <v>93</v>
      </c>
      <c r="D174" s="130"/>
      <c r="E174" s="131">
        <v>6000</v>
      </c>
      <c r="F174" s="34" t="s">
        <v>72</v>
      </c>
    </row>
    <row r="175" spans="1:6" s="173" customFormat="1" ht="38.25">
      <c r="A175" s="170"/>
      <c r="B175" s="171"/>
      <c r="C175" s="174" t="s">
        <v>357</v>
      </c>
      <c r="D175" s="122"/>
      <c r="E175" s="131">
        <v>2000</v>
      </c>
      <c r="F175" s="38" t="s">
        <v>70</v>
      </c>
    </row>
    <row r="176" spans="1:6" s="173" customFormat="1" ht="21.75" customHeight="1">
      <c r="A176" s="170"/>
      <c r="B176" s="171"/>
      <c r="C176" s="174" t="s">
        <v>359</v>
      </c>
      <c r="D176" s="130"/>
      <c r="E176" s="131">
        <v>3000</v>
      </c>
      <c r="F176" s="38" t="s">
        <v>358</v>
      </c>
    </row>
    <row r="177" spans="1:6" s="173" customFormat="1" ht="38.25">
      <c r="A177" s="170"/>
      <c r="B177" s="171"/>
      <c r="C177" s="174" t="s">
        <v>356</v>
      </c>
      <c r="D177" s="130"/>
      <c r="E177" s="131">
        <v>4000</v>
      </c>
      <c r="F177" s="38" t="s">
        <v>70</v>
      </c>
    </row>
    <row r="178" spans="1:6" s="173" customFormat="1" ht="25.5">
      <c r="A178" s="170"/>
      <c r="B178" s="171"/>
      <c r="C178" s="174" t="s">
        <v>348</v>
      </c>
      <c r="D178" s="130"/>
      <c r="E178" s="131">
        <v>5000</v>
      </c>
      <c r="F178" s="34" t="s">
        <v>94</v>
      </c>
    </row>
    <row r="179" spans="1:6" s="173" customFormat="1" ht="28.5" customHeight="1">
      <c r="A179" s="170"/>
      <c r="B179" s="171"/>
      <c r="C179" s="172" t="s">
        <v>313</v>
      </c>
      <c r="D179" s="130"/>
      <c r="E179" s="131">
        <v>3000</v>
      </c>
      <c r="F179" s="34" t="s">
        <v>73</v>
      </c>
    </row>
    <row r="180" spans="1:6" s="173" customFormat="1" ht="28.5" customHeight="1">
      <c r="A180" s="170"/>
      <c r="B180" s="171"/>
      <c r="C180" s="175" t="s">
        <v>315</v>
      </c>
      <c r="D180" s="124"/>
      <c r="E180" s="125">
        <v>3000</v>
      </c>
      <c r="F180" s="96" t="s">
        <v>73</v>
      </c>
    </row>
    <row r="181" spans="1:6" s="173" customFormat="1" ht="42" customHeight="1">
      <c r="A181" s="170"/>
      <c r="B181" s="171"/>
      <c r="C181" s="174" t="s">
        <v>328</v>
      </c>
      <c r="D181" s="122"/>
      <c r="E181" s="123">
        <v>3000</v>
      </c>
      <c r="F181" s="38" t="s">
        <v>142</v>
      </c>
    </row>
    <row r="182" spans="1:6" s="173" customFormat="1" ht="42" customHeight="1">
      <c r="A182" s="170"/>
      <c r="B182" s="171"/>
      <c r="C182" s="172" t="s">
        <v>427</v>
      </c>
      <c r="D182" s="130"/>
      <c r="E182" s="131">
        <v>5000</v>
      </c>
      <c r="F182" s="67" t="s">
        <v>333</v>
      </c>
    </row>
    <row r="183" spans="1:6" s="173" customFormat="1" ht="43.5" customHeight="1">
      <c r="A183" s="170"/>
      <c r="B183" s="170"/>
      <c r="C183" s="174" t="s">
        <v>360</v>
      </c>
      <c r="D183" s="122"/>
      <c r="E183" s="123">
        <v>3000</v>
      </c>
      <c r="F183" s="38" t="s">
        <v>58</v>
      </c>
    </row>
    <row r="184" spans="1:6" s="173" customFormat="1" ht="34.5" customHeight="1">
      <c r="A184" s="170"/>
      <c r="B184" s="171"/>
      <c r="C184" s="172" t="s">
        <v>362</v>
      </c>
      <c r="D184" s="130"/>
      <c r="E184" s="131">
        <v>2000</v>
      </c>
      <c r="F184" s="34" t="s">
        <v>361</v>
      </c>
    </row>
    <row r="185" spans="1:6" s="173" customFormat="1" ht="33" customHeight="1">
      <c r="A185" s="170"/>
      <c r="B185" s="171"/>
      <c r="C185" s="174" t="s">
        <v>331</v>
      </c>
      <c r="D185" s="122"/>
      <c r="E185" s="123">
        <v>3000</v>
      </c>
      <c r="F185" s="38" t="s">
        <v>0</v>
      </c>
    </row>
    <row r="186" spans="1:6" s="173" customFormat="1" ht="39" customHeight="1">
      <c r="A186" s="170"/>
      <c r="B186" s="171"/>
      <c r="C186" s="172" t="s">
        <v>365</v>
      </c>
      <c r="D186" s="130"/>
      <c r="E186" s="131">
        <v>3000</v>
      </c>
      <c r="F186" s="34" t="s">
        <v>2</v>
      </c>
    </row>
    <row r="187" spans="1:6" s="173" customFormat="1" ht="29.25" customHeight="1">
      <c r="A187" s="170"/>
      <c r="B187" s="171"/>
      <c r="C187" s="172" t="s">
        <v>338</v>
      </c>
      <c r="D187" s="130"/>
      <c r="E187" s="131">
        <v>5000</v>
      </c>
      <c r="F187" s="34" t="s">
        <v>74</v>
      </c>
    </row>
    <row r="188" spans="1:6" s="173" customFormat="1" ht="29.25" customHeight="1">
      <c r="A188" s="170"/>
      <c r="B188" s="171"/>
      <c r="C188" s="172" t="s">
        <v>336</v>
      </c>
      <c r="D188" s="130"/>
      <c r="E188" s="131">
        <v>1000</v>
      </c>
      <c r="F188" s="34" t="s">
        <v>74</v>
      </c>
    </row>
    <row r="189" spans="1:6" s="173" customFormat="1" ht="29.25" customHeight="1">
      <c r="A189" s="170"/>
      <c r="B189" s="171"/>
      <c r="C189" s="172" t="s">
        <v>337</v>
      </c>
      <c r="D189" s="130"/>
      <c r="E189" s="131">
        <v>2000</v>
      </c>
      <c r="F189" s="34" t="s">
        <v>74</v>
      </c>
    </row>
    <row r="190" spans="1:6" s="173" customFormat="1" ht="33" customHeight="1">
      <c r="A190" s="170"/>
      <c r="B190" s="171"/>
      <c r="C190" s="91" t="s">
        <v>364</v>
      </c>
      <c r="D190" s="122"/>
      <c r="E190" s="123">
        <v>3000</v>
      </c>
      <c r="F190" s="34" t="s">
        <v>15</v>
      </c>
    </row>
    <row r="191" spans="1:6" s="173" customFormat="1" ht="48" customHeight="1">
      <c r="A191" s="170"/>
      <c r="B191" s="171"/>
      <c r="C191" s="91" t="s">
        <v>330</v>
      </c>
      <c r="D191" s="122"/>
      <c r="E191" s="123">
        <v>2000</v>
      </c>
      <c r="F191" s="34" t="s">
        <v>329</v>
      </c>
    </row>
    <row r="192" spans="1:6" s="173" customFormat="1" ht="40.5" customHeight="1">
      <c r="A192" s="170"/>
      <c r="B192" s="171"/>
      <c r="C192" s="174" t="s">
        <v>363</v>
      </c>
      <c r="D192" s="122"/>
      <c r="E192" s="123">
        <v>3000</v>
      </c>
      <c r="F192" s="38" t="s">
        <v>287</v>
      </c>
    </row>
    <row r="193" spans="1:6" s="173" customFormat="1" ht="31.5" customHeight="1">
      <c r="A193" s="176"/>
      <c r="B193" s="177"/>
      <c r="C193" s="178" t="s">
        <v>77</v>
      </c>
      <c r="D193" s="128"/>
      <c r="E193" s="129">
        <v>4000</v>
      </c>
      <c r="F193" s="60" t="s">
        <v>76</v>
      </c>
    </row>
    <row r="194" spans="1:6" s="173" customFormat="1" ht="31.5" customHeight="1">
      <c r="A194" s="170"/>
      <c r="B194" s="171"/>
      <c r="C194" s="172" t="s">
        <v>323</v>
      </c>
      <c r="D194" s="130"/>
      <c r="E194" s="131">
        <v>1000</v>
      </c>
      <c r="F194" s="34" t="s">
        <v>322</v>
      </c>
    </row>
    <row r="195" spans="1:6" s="173" customFormat="1" ht="31.5" customHeight="1">
      <c r="A195" s="170"/>
      <c r="B195" s="171"/>
      <c r="C195" s="174" t="s">
        <v>325</v>
      </c>
      <c r="D195" s="122"/>
      <c r="E195" s="123">
        <v>3000</v>
      </c>
      <c r="F195" s="38" t="s">
        <v>324</v>
      </c>
    </row>
    <row r="196" spans="1:6" s="173" customFormat="1" ht="31.5" customHeight="1">
      <c r="A196" s="170"/>
      <c r="B196" s="171"/>
      <c r="C196" s="174" t="s">
        <v>326</v>
      </c>
      <c r="D196" s="122"/>
      <c r="E196" s="123">
        <v>3000</v>
      </c>
      <c r="F196" s="38" t="s">
        <v>327</v>
      </c>
    </row>
    <row r="197" spans="1:6" s="173" customFormat="1" ht="51">
      <c r="A197" s="170"/>
      <c r="B197" s="171"/>
      <c r="C197" s="174" t="s">
        <v>341</v>
      </c>
      <c r="D197" s="122"/>
      <c r="E197" s="123">
        <v>2000</v>
      </c>
      <c r="F197" s="38" t="s">
        <v>340</v>
      </c>
    </row>
    <row r="198" spans="1:6" s="173" customFormat="1" ht="43.5" customHeight="1">
      <c r="A198" s="170"/>
      <c r="B198" s="170"/>
      <c r="C198" s="174" t="s">
        <v>309</v>
      </c>
      <c r="D198" s="122"/>
      <c r="E198" s="123">
        <v>2000</v>
      </c>
      <c r="F198" s="38" t="s">
        <v>57</v>
      </c>
    </row>
    <row r="199" spans="1:6" s="173" customFormat="1" ht="28.5" customHeight="1">
      <c r="A199" s="170"/>
      <c r="B199" s="171"/>
      <c r="C199" s="172" t="s">
        <v>428</v>
      </c>
      <c r="D199" s="130"/>
      <c r="E199" s="131">
        <v>2000</v>
      </c>
      <c r="F199" s="34" t="s">
        <v>78</v>
      </c>
    </row>
    <row r="200" spans="1:6" s="173" customFormat="1" ht="25.5">
      <c r="A200" s="170"/>
      <c r="B200" s="171"/>
      <c r="C200" s="174" t="s">
        <v>352</v>
      </c>
      <c r="D200" s="122"/>
      <c r="E200" s="123">
        <v>3000</v>
      </c>
      <c r="F200" s="96" t="s">
        <v>351</v>
      </c>
    </row>
    <row r="201" spans="1:6" s="173" customFormat="1" ht="45.75" customHeight="1">
      <c r="A201" s="170"/>
      <c r="B201" s="171"/>
      <c r="C201" s="174" t="s">
        <v>311</v>
      </c>
      <c r="D201" s="122"/>
      <c r="E201" s="123">
        <v>3000</v>
      </c>
      <c r="F201" s="38" t="s">
        <v>96</v>
      </c>
    </row>
    <row r="202" spans="1:6" s="173" customFormat="1" ht="29.25" customHeight="1">
      <c r="A202" s="170"/>
      <c r="B202" s="171"/>
      <c r="C202" s="174" t="s">
        <v>344</v>
      </c>
      <c r="D202" s="122"/>
      <c r="E202" s="123">
        <v>3000</v>
      </c>
      <c r="F202" s="38" t="s">
        <v>16</v>
      </c>
    </row>
    <row r="203" spans="1:6" s="173" customFormat="1" ht="28.5" customHeight="1">
      <c r="A203" s="170"/>
      <c r="B203" s="171"/>
      <c r="C203" s="174" t="s">
        <v>347</v>
      </c>
      <c r="D203" s="122"/>
      <c r="E203" s="123">
        <v>4000</v>
      </c>
      <c r="F203" s="38" t="s">
        <v>95</v>
      </c>
    </row>
    <row r="204" spans="1:6" s="173" customFormat="1" ht="28.5" customHeight="1">
      <c r="A204" s="170"/>
      <c r="B204" s="171"/>
      <c r="C204" s="174" t="s">
        <v>320</v>
      </c>
      <c r="D204" s="122"/>
      <c r="E204" s="123">
        <v>7000</v>
      </c>
      <c r="F204" s="38" t="s">
        <v>117</v>
      </c>
    </row>
    <row r="205" spans="1:6" s="173" customFormat="1" ht="25.5">
      <c r="A205" s="170"/>
      <c r="B205" s="171"/>
      <c r="C205" s="174" t="s">
        <v>334</v>
      </c>
      <c r="D205" s="122"/>
      <c r="E205" s="123">
        <v>3000</v>
      </c>
      <c r="F205" s="38" t="s">
        <v>118</v>
      </c>
    </row>
    <row r="206" spans="1:6" s="173" customFormat="1" ht="28.5" customHeight="1">
      <c r="A206" s="170"/>
      <c r="B206" s="171"/>
      <c r="C206" s="174" t="s">
        <v>353</v>
      </c>
      <c r="D206" s="122"/>
      <c r="E206" s="123">
        <v>2000</v>
      </c>
      <c r="F206" s="38" t="s">
        <v>119</v>
      </c>
    </row>
    <row r="207" spans="1:6" s="173" customFormat="1" ht="28.5" customHeight="1">
      <c r="A207" s="170"/>
      <c r="B207" s="171"/>
      <c r="C207" s="174" t="s">
        <v>355</v>
      </c>
      <c r="D207" s="122"/>
      <c r="E207" s="123">
        <v>2000</v>
      </c>
      <c r="F207" s="38" t="s">
        <v>354</v>
      </c>
    </row>
    <row r="208" spans="1:6" s="173" customFormat="1" ht="25.5">
      <c r="A208" s="170"/>
      <c r="B208" s="171"/>
      <c r="C208" s="174" t="s">
        <v>314</v>
      </c>
      <c r="D208" s="122"/>
      <c r="E208" s="123">
        <v>3000</v>
      </c>
      <c r="F208" s="38" t="s">
        <v>402</v>
      </c>
    </row>
    <row r="209" spans="1:6" s="173" customFormat="1" ht="38.25">
      <c r="A209" s="170"/>
      <c r="B209" s="171"/>
      <c r="C209" s="174" t="s">
        <v>312</v>
      </c>
      <c r="D209" s="122"/>
      <c r="E209" s="123">
        <v>1000</v>
      </c>
      <c r="F209" s="38" t="s">
        <v>96</v>
      </c>
    </row>
    <row r="210" spans="1:6" s="173" customFormat="1" ht="25.5">
      <c r="A210" s="170"/>
      <c r="B210" s="171"/>
      <c r="C210" s="174" t="s">
        <v>345</v>
      </c>
      <c r="D210" s="122"/>
      <c r="E210" s="123">
        <v>5000</v>
      </c>
      <c r="F210" s="38" t="s">
        <v>120</v>
      </c>
    </row>
    <row r="211" spans="1:6" s="173" customFormat="1" ht="25.5">
      <c r="A211" s="170"/>
      <c r="B211" s="171"/>
      <c r="C211" s="174" t="s">
        <v>403</v>
      </c>
      <c r="D211" s="122"/>
      <c r="E211" s="123">
        <v>5000</v>
      </c>
      <c r="F211" s="38" t="s">
        <v>346</v>
      </c>
    </row>
    <row r="212" spans="1:6" s="173" customFormat="1">
      <c r="A212" s="170"/>
      <c r="B212" s="171"/>
      <c r="C212" s="174" t="s">
        <v>366</v>
      </c>
      <c r="D212" s="122"/>
      <c r="E212" s="123">
        <v>2000</v>
      </c>
      <c r="F212" s="38" t="s">
        <v>367</v>
      </c>
    </row>
    <row r="213" spans="1:6" s="173" customFormat="1" ht="38.25">
      <c r="A213" s="170"/>
      <c r="B213" s="171"/>
      <c r="C213" s="174" t="s">
        <v>310</v>
      </c>
      <c r="D213" s="122"/>
      <c r="E213" s="123">
        <v>3000</v>
      </c>
      <c r="F213" s="38" t="s">
        <v>121</v>
      </c>
    </row>
    <row r="214" spans="1:6" s="173" customFormat="1" ht="25.5">
      <c r="A214" s="170"/>
      <c r="B214" s="171"/>
      <c r="C214" s="174" t="s">
        <v>343</v>
      </c>
      <c r="D214" s="122"/>
      <c r="E214" s="123">
        <v>5000</v>
      </c>
      <c r="F214" s="38" t="s">
        <v>342</v>
      </c>
    </row>
    <row r="215" spans="1:6" s="173" customFormat="1" ht="38.25">
      <c r="A215" s="170"/>
      <c r="B215" s="171"/>
      <c r="C215" s="174" t="s">
        <v>369</v>
      </c>
      <c r="D215" s="122"/>
      <c r="E215" s="123">
        <v>5000</v>
      </c>
      <c r="F215" s="38" t="s">
        <v>368</v>
      </c>
    </row>
    <row r="216" spans="1:6" s="173" customFormat="1" ht="38.25">
      <c r="A216" s="170"/>
      <c r="B216" s="170"/>
      <c r="C216" s="179" t="s">
        <v>124</v>
      </c>
      <c r="D216" s="126"/>
      <c r="E216" s="127">
        <v>2000</v>
      </c>
      <c r="F216" s="96" t="s">
        <v>123</v>
      </c>
    </row>
    <row r="217" spans="1:6" s="173" customFormat="1" ht="38.25">
      <c r="A217" s="176"/>
      <c r="B217" s="176"/>
      <c r="C217" s="178" t="s">
        <v>404</v>
      </c>
      <c r="D217" s="128"/>
      <c r="E217" s="129">
        <v>2000</v>
      </c>
      <c r="F217" s="60" t="s">
        <v>349</v>
      </c>
    </row>
    <row r="218" spans="1:6" s="173" customFormat="1" ht="25.5">
      <c r="A218" s="170"/>
      <c r="B218" s="171"/>
      <c r="C218" s="172" t="s">
        <v>405</v>
      </c>
      <c r="D218" s="130"/>
      <c r="E218" s="131">
        <v>3000</v>
      </c>
      <c r="F218" s="34" t="s">
        <v>350</v>
      </c>
    </row>
    <row r="219" spans="1:6" s="173" customFormat="1" ht="17.25" customHeight="1">
      <c r="A219" s="170"/>
      <c r="B219" s="171"/>
      <c r="C219" s="172" t="s">
        <v>332</v>
      </c>
      <c r="D219" s="130"/>
      <c r="E219" s="131">
        <v>4000</v>
      </c>
      <c r="F219" s="34" t="s">
        <v>125</v>
      </c>
    </row>
    <row r="220" spans="1:6" s="173" customFormat="1" ht="28.5" customHeight="1">
      <c r="A220" s="170"/>
      <c r="B220" s="171"/>
      <c r="C220" s="174" t="s">
        <v>97</v>
      </c>
      <c r="D220" s="122"/>
      <c r="E220" s="123">
        <v>2000</v>
      </c>
      <c r="F220" s="38" t="s">
        <v>95</v>
      </c>
    </row>
    <row r="221" spans="1:6" s="173" customFormat="1" ht="28.5" customHeight="1">
      <c r="A221" s="170"/>
      <c r="B221" s="171"/>
      <c r="C221" s="179" t="s">
        <v>317</v>
      </c>
      <c r="D221" s="126"/>
      <c r="E221" s="127">
        <v>3000</v>
      </c>
      <c r="F221" s="96" t="s">
        <v>316</v>
      </c>
    </row>
    <row r="222" spans="1:6" s="173" customFormat="1" ht="28.5" customHeight="1">
      <c r="A222" s="170"/>
      <c r="B222" s="171"/>
      <c r="C222" s="179" t="s">
        <v>308</v>
      </c>
      <c r="D222" s="126"/>
      <c r="E222" s="127">
        <v>5000</v>
      </c>
      <c r="F222" s="96" t="s">
        <v>74</v>
      </c>
    </row>
    <row r="223" spans="1:6" s="173" customFormat="1" ht="28.5" customHeight="1">
      <c r="A223" s="170"/>
      <c r="B223" s="171"/>
      <c r="C223" s="179" t="s">
        <v>335</v>
      </c>
      <c r="D223" s="126"/>
      <c r="E223" s="127">
        <v>3000</v>
      </c>
      <c r="F223" s="96" t="s">
        <v>74</v>
      </c>
    </row>
    <row r="224" spans="1:6" s="173" customFormat="1" ht="28.5" customHeight="1">
      <c r="A224" s="170"/>
      <c r="B224" s="171"/>
      <c r="C224" s="179" t="s">
        <v>307</v>
      </c>
      <c r="D224" s="126"/>
      <c r="E224" s="127">
        <v>4000</v>
      </c>
      <c r="F224" s="96" t="s">
        <v>306</v>
      </c>
    </row>
    <row r="225" spans="1:6" s="173" customFormat="1" ht="38.25">
      <c r="A225" s="170"/>
      <c r="B225" s="171"/>
      <c r="C225" s="179" t="s">
        <v>429</v>
      </c>
      <c r="D225" s="126"/>
      <c r="E225" s="127">
        <v>5000</v>
      </c>
      <c r="F225" s="96" t="s">
        <v>306</v>
      </c>
    </row>
    <row r="226" spans="1:6" s="173" customFormat="1" ht="28.5" customHeight="1">
      <c r="A226" s="170"/>
      <c r="B226" s="171"/>
      <c r="C226" s="179" t="s">
        <v>319</v>
      </c>
      <c r="D226" s="126"/>
      <c r="E226" s="127">
        <v>6000</v>
      </c>
      <c r="F226" s="96" t="s">
        <v>318</v>
      </c>
    </row>
    <row r="227" spans="1:6" s="173" customFormat="1" ht="28.5" customHeight="1">
      <c r="A227" s="170"/>
      <c r="B227" s="171"/>
      <c r="C227" s="179" t="s">
        <v>430</v>
      </c>
      <c r="D227" s="126"/>
      <c r="E227" s="127">
        <v>3000</v>
      </c>
      <c r="F227" s="96" t="s">
        <v>109</v>
      </c>
    </row>
    <row r="228" spans="1:6" s="23" customFormat="1" ht="15" customHeight="1">
      <c r="A228" s="149">
        <v>926</v>
      </c>
      <c r="B228" s="149"/>
      <c r="C228" s="180" t="s">
        <v>129</v>
      </c>
      <c r="D228" s="21">
        <f>SUM(D229)</f>
        <v>2690000</v>
      </c>
      <c r="E228" s="21">
        <f>SUM(E229)</f>
        <v>1743000</v>
      </c>
      <c r="F228" s="22"/>
    </row>
    <row r="229" spans="1:6" s="72" customFormat="1" ht="17.25" customHeight="1">
      <c r="A229" s="160"/>
      <c r="B229" s="64">
        <v>92605</v>
      </c>
      <c r="C229" s="47" t="s">
        <v>128</v>
      </c>
      <c r="D229" s="27">
        <f>2640200+49800</f>
        <v>2690000</v>
      </c>
      <c r="E229" s="48">
        <f>SUM(E230:E262)</f>
        <v>1743000</v>
      </c>
      <c r="F229" s="28"/>
    </row>
    <row r="230" spans="1:6" s="182" customFormat="1" ht="31.5" customHeight="1">
      <c r="A230" s="67"/>
      <c r="B230" s="107"/>
      <c r="C230" s="89" t="s">
        <v>406</v>
      </c>
      <c r="D230" s="130"/>
      <c r="E230" s="181">
        <v>20000</v>
      </c>
      <c r="F230" s="34" t="s">
        <v>62</v>
      </c>
    </row>
    <row r="231" spans="1:6" s="182" customFormat="1" ht="38.25">
      <c r="A231" s="67"/>
      <c r="B231" s="107"/>
      <c r="C231" s="89" t="s">
        <v>407</v>
      </c>
      <c r="D231" s="130"/>
      <c r="E231" s="181">
        <v>85000</v>
      </c>
      <c r="F231" s="34" t="s">
        <v>62</v>
      </c>
    </row>
    <row r="232" spans="1:6" s="173" customFormat="1" ht="73.5" customHeight="1">
      <c r="A232" s="183"/>
      <c r="B232" s="184"/>
      <c r="C232" s="89" t="s">
        <v>431</v>
      </c>
      <c r="D232" s="122"/>
      <c r="E232" s="185">
        <v>100000</v>
      </c>
      <c r="F232" s="38" t="s">
        <v>62</v>
      </c>
    </row>
    <row r="233" spans="1:6" s="173" customFormat="1" ht="63.75">
      <c r="A233" s="184"/>
      <c r="B233" s="184"/>
      <c r="C233" s="91" t="s">
        <v>150</v>
      </c>
      <c r="D233" s="122"/>
      <c r="E233" s="186">
        <v>100000</v>
      </c>
      <c r="F233" s="38" t="s">
        <v>62</v>
      </c>
    </row>
    <row r="234" spans="1:6" s="173" customFormat="1" ht="30" customHeight="1">
      <c r="A234" s="67"/>
      <c r="B234" s="107"/>
      <c r="C234" s="91" t="s">
        <v>145</v>
      </c>
      <c r="D234" s="122"/>
      <c r="E234" s="123">
        <v>100000</v>
      </c>
      <c r="F234" s="38" t="s">
        <v>63</v>
      </c>
    </row>
    <row r="235" spans="1:6" s="173" customFormat="1" ht="51">
      <c r="A235" s="67"/>
      <c r="B235" s="107"/>
      <c r="C235" s="91" t="s">
        <v>408</v>
      </c>
      <c r="D235" s="130"/>
      <c r="E235" s="131">
        <v>12000</v>
      </c>
      <c r="F235" s="38" t="s">
        <v>63</v>
      </c>
    </row>
    <row r="236" spans="1:6" s="173" customFormat="1" ht="25.5">
      <c r="A236" s="67"/>
      <c r="B236" s="107"/>
      <c r="C236" s="91" t="s">
        <v>432</v>
      </c>
      <c r="D236" s="130"/>
      <c r="E236" s="131">
        <v>15000</v>
      </c>
      <c r="F236" s="38" t="s">
        <v>63</v>
      </c>
    </row>
    <row r="237" spans="1:6" s="173" customFormat="1" ht="31.5" customHeight="1">
      <c r="A237" s="67"/>
      <c r="B237" s="107"/>
      <c r="C237" s="91" t="s">
        <v>147</v>
      </c>
      <c r="D237" s="130"/>
      <c r="E237" s="131">
        <v>3000</v>
      </c>
      <c r="F237" s="34" t="s">
        <v>146</v>
      </c>
    </row>
    <row r="238" spans="1:6" s="173" customFormat="1" ht="38.25">
      <c r="A238" s="67"/>
      <c r="B238" s="107"/>
      <c r="C238" s="89" t="s">
        <v>157</v>
      </c>
      <c r="D238" s="122"/>
      <c r="E238" s="123">
        <v>85000</v>
      </c>
      <c r="F238" s="38" t="s">
        <v>64</v>
      </c>
    </row>
    <row r="239" spans="1:6" s="173" customFormat="1" ht="38.25">
      <c r="A239" s="67"/>
      <c r="B239" s="107"/>
      <c r="C239" s="89" t="s">
        <v>156</v>
      </c>
      <c r="D239" s="122"/>
      <c r="E239" s="123">
        <v>600000</v>
      </c>
      <c r="F239" s="38" t="s">
        <v>64</v>
      </c>
    </row>
    <row r="240" spans="1:6" s="173" customFormat="1" ht="25.5">
      <c r="A240" s="67"/>
      <c r="B240" s="107"/>
      <c r="C240" s="89" t="s">
        <v>158</v>
      </c>
      <c r="D240" s="122"/>
      <c r="E240" s="123">
        <v>10000</v>
      </c>
      <c r="F240" s="38" t="s">
        <v>64</v>
      </c>
    </row>
    <row r="241" spans="1:6" s="173" customFormat="1" ht="40.5" customHeight="1">
      <c r="A241" s="111"/>
      <c r="B241" s="109"/>
      <c r="C241" s="79" t="s">
        <v>148</v>
      </c>
      <c r="D241" s="128"/>
      <c r="E241" s="129">
        <v>30000</v>
      </c>
      <c r="F241" s="111" t="s">
        <v>149</v>
      </c>
    </row>
    <row r="242" spans="1:6" s="173" customFormat="1" ht="40.5" customHeight="1">
      <c r="A242" s="67"/>
      <c r="B242" s="107"/>
      <c r="C242" s="89" t="s">
        <v>433</v>
      </c>
      <c r="D242" s="130"/>
      <c r="E242" s="131">
        <v>55000</v>
      </c>
      <c r="F242" s="34" t="s">
        <v>65</v>
      </c>
    </row>
    <row r="243" spans="1:6" s="173" customFormat="1" ht="35.25" customHeight="1">
      <c r="A243" s="67"/>
      <c r="B243" s="107"/>
      <c r="C243" s="89" t="s">
        <v>152</v>
      </c>
      <c r="D243" s="130"/>
      <c r="E243" s="131">
        <v>3000</v>
      </c>
      <c r="F243" s="34" t="s">
        <v>151</v>
      </c>
    </row>
    <row r="244" spans="1:6" s="173" customFormat="1" ht="35.25" customHeight="1">
      <c r="A244" s="67"/>
      <c r="B244" s="107"/>
      <c r="C244" s="89" t="s">
        <v>409</v>
      </c>
      <c r="D244" s="130"/>
      <c r="E244" s="131">
        <v>3000</v>
      </c>
      <c r="F244" s="34" t="s">
        <v>151</v>
      </c>
    </row>
    <row r="245" spans="1:6" s="173" customFormat="1" ht="38.25">
      <c r="A245" s="67"/>
      <c r="B245" s="107"/>
      <c r="C245" s="89" t="s">
        <v>153</v>
      </c>
      <c r="D245" s="130"/>
      <c r="E245" s="131">
        <v>3500</v>
      </c>
      <c r="F245" s="34" t="s">
        <v>74</v>
      </c>
    </row>
    <row r="246" spans="1:6" s="173" customFormat="1" ht="37.5" customHeight="1">
      <c r="A246" s="67"/>
      <c r="B246" s="107"/>
      <c r="C246" s="89" t="s">
        <v>155</v>
      </c>
      <c r="D246" s="130"/>
      <c r="E246" s="131">
        <v>3500</v>
      </c>
      <c r="F246" s="34" t="s">
        <v>154</v>
      </c>
    </row>
    <row r="247" spans="1:6" s="173" customFormat="1" ht="51">
      <c r="A247" s="67"/>
      <c r="B247" s="107"/>
      <c r="C247" s="89" t="s">
        <v>160</v>
      </c>
      <c r="D247" s="130"/>
      <c r="E247" s="131">
        <v>90000</v>
      </c>
      <c r="F247" s="34" t="s">
        <v>159</v>
      </c>
    </row>
    <row r="248" spans="1:6" s="173" customFormat="1" ht="33.75" customHeight="1">
      <c r="A248" s="67"/>
      <c r="B248" s="107"/>
      <c r="C248" s="89" t="s">
        <v>410</v>
      </c>
      <c r="D248" s="130"/>
      <c r="E248" s="131">
        <v>6000</v>
      </c>
      <c r="F248" s="34" t="s">
        <v>161</v>
      </c>
    </row>
    <row r="249" spans="1:6" s="173" customFormat="1" ht="25.5">
      <c r="A249" s="67"/>
      <c r="B249" s="107"/>
      <c r="C249" s="89" t="s">
        <v>162</v>
      </c>
      <c r="D249" s="130"/>
      <c r="E249" s="131">
        <v>3500</v>
      </c>
      <c r="F249" s="34" t="s">
        <v>411</v>
      </c>
    </row>
    <row r="250" spans="1:6" s="173" customFormat="1" ht="39.75" customHeight="1">
      <c r="A250" s="67"/>
      <c r="B250" s="107"/>
      <c r="C250" s="89" t="s">
        <v>164</v>
      </c>
      <c r="D250" s="130"/>
      <c r="E250" s="131">
        <v>8000</v>
      </c>
      <c r="F250" s="34" t="s">
        <v>163</v>
      </c>
    </row>
    <row r="251" spans="1:6" s="173" customFormat="1" ht="39.75" customHeight="1">
      <c r="A251" s="67"/>
      <c r="B251" s="107"/>
      <c r="C251" s="89" t="s">
        <v>165</v>
      </c>
      <c r="D251" s="130"/>
      <c r="E251" s="131">
        <v>5000</v>
      </c>
      <c r="F251" s="34" t="s">
        <v>10</v>
      </c>
    </row>
    <row r="252" spans="1:6" s="173" customFormat="1" ht="70.5" customHeight="1">
      <c r="A252" s="67"/>
      <c r="B252" s="107"/>
      <c r="C252" s="91" t="s">
        <v>434</v>
      </c>
      <c r="D252" s="122"/>
      <c r="E252" s="123">
        <v>15000</v>
      </c>
      <c r="F252" s="38" t="s">
        <v>17</v>
      </c>
    </row>
    <row r="253" spans="1:6" s="173" customFormat="1" ht="55.5" customHeight="1">
      <c r="A253" s="67"/>
      <c r="B253" s="67"/>
      <c r="C253" s="91" t="s">
        <v>174</v>
      </c>
      <c r="D253" s="122"/>
      <c r="E253" s="123">
        <v>30000</v>
      </c>
      <c r="F253" s="38" t="s">
        <v>67</v>
      </c>
    </row>
    <row r="254" spans="1:6" s="173" customFormat="1" ht="33.75" customHeight="1">
      <c r="A254" s="67"/>
      <c r="B254" s="67"/>
      <c r="C254" s="89" t="s">
        <v>176</v>
      </c>
      <c r="D254" s="130"/>
      <c r="E254" s="131">
        <v>200000</v>
      </c>
      <c r="F254" s="34" t="s">
        <v>175</v>
      </c>
    </row>
    <row r="255" spans="1:6" s="173" customFormat="1" ht="25.5">
      <c r="A255" s="67"/>
      <c r="B255" s="107"/>
      <c r="C255" s="89" t="s">
        <v>166</v>
      </c>
      <c r="D255" s="130"/>
      <c r="E255" s="131">
        <v>4500</v>
      </c>
      <c r="F255" s="38" t="s">
        <v>68</v>
      </c>
    </row>
    <row r="256" spans="1:6" s="173" customFormat="1" ht="51">
      <c r="A256" s="67"/>
      <c r="B256" s="107"/>
      <c r="C256" s="89" t="s">
        <v>168</v>
      </c>
      <c r="D256" s="130"/>
      <c r="E256" s="131">
        <v>4000</v>
      </c>
      <c r="F256" s="38" t="s">
        <v>167</v>
      </c>
    </row>
    <row r="257" spans="1:6" s="173" customFormat="1" ht="42.75" customHeight="1">
      <c r="A257" s="67"/>
      <c r="B257" s="107"/>
      <c r="C257" s="89" t="s">
        <v>435</v>
      </c>
      <c r="D257" s="130"/>
      <c r="E257" s="131">
        <v>7500</v>
      </c>
      <c r="F257" s="38" t="s">
        <v>412</v>
      </c>
    </row>
    <row r="258" spans="1:6" s="173" customFormat="1" ht="38.25">
      <c r="A258" s="67"/>
      <c r="B258" s="107"/>
      <c r="C258" s="91" t="s">
        <v>177</v>
      </c>
      <c r="D258" s="122"/>
      <c r="E258" s="123">
        <v>100000</v>
      </c>
      <c r="F258" s="38" t="s">
        <v>69</v>
      </c>
    </row>
    <row r="259" spans="1:6" s="173" customFormat="1" ht="33.75" customHeight="1">
      <c r="A259" s="67"/>
      <c r="B259" s="107"/>
      <c r="C259" s="91" t="s">
        <v>413</v>
      </c>
      <c r="D259" s="122"/>
      <c r="E259" s="123">
        <v>2500</v>
      </c>
      <c r="F259" s="38" t="s">
        <v>59</v>
      </c>
    </row>
    <row r="260" spans="1:6" s="173" customFormat="1" ht="42.75" customHeight="1">
      <c r="A260" s="111"/>
      <c r="B260" s="109"/>
      <c r="C260" s="79" t="s">
        <v>170</v>
      </c>
      <c r="D260" s="128"/>
      <c r="E260" s="129">
        <v>4500</v>
      </c>
      <c r="F260" s="60" t="s">
        <v>169</v>
      </c>
    </row>
    <row r="261" spans="1:6" s="173" customFormat="1" ht="42.75" customHeight="1">
      <c r="A261" s="67"/>
      <c r="B261" s="107"/>
      <c r="C261" s="89" t="s">
        <v>172</v>
      </c>
      <c r="D261" s="130"/>
      <c r="E261" s="131">
        <v>4500</v>
      </c>
      <c r="F261" s="34" t="s">
        <v>171</v>
      </c>
    </row>
    <row r="262" spans="1:6" s="173" customFormat="1" ht="42.75" customHeight="1">
      <c r="A262" s="67"/>
      <c r="B262" s="107"/>
      <c r="C262" s="79" t="s">
        <v>173</v>
      </c>
      <c r="D262" s="128"/>
      <c r="E262" s="129">
        <v>30000</v>
      </c>
      <c r="F262" s="60" t="s">
        <v>11</v>
      </c>
    </row>
    <row r="263" spans="1:6" s="191" customFormat="1" ht="19.5" customHeight="1">
      <c r="A263" s="187" t="s">
        <v>66</v>
      </c>
      <c r="B263" s="188"/>
      <c r="C263" s="189"/>
      <c r="D263" s="190">
        <f>SUM(D7+D19+D23+D28+D38+D82+D87+D139+D159+D163+D170+D228)</f>
        <v>85334416</v>
      </c>
      <c r="E263" s="190">
        <f>SUM(E7+E19+E23+E28+E38+E82+E87+E139+E159+E163+E170+E228)</f>
        <v>47616014</v>
      </c>
      <c r="F263" s="43"/>
    </row>
    <row r="264" spans="1:6">
      <c r="D264" s="192"/>
    </row>
    <row r="265" spans="1:6">
      <c r="D265" s="194"/>
      <c r="E265" s="195"/>
    </row>
  </sheetData>
  <mergeCells count="5">
    <mergeCell ref="A3:F3"/>
    <mergeCell ref="A263:C263"/>
    <mergeCell ref="A232:A233"/>
    <mergeCell ref="B232:B233"/>
    <mergeCell ref="A20:A21"/>
  </mergeCells>
  <phoneticPr fontId="0" type="noConversion"/>
  <printOptions horizontalCentered="1"/>
  <pageMargins left="0.39370078740157483" right="0.19685039370078741" top="0.19685039370078741" bottom="0.39370078740157483" header="0" footer="0"/>
  <pageSetup paperSize="9" scale="94" orientation="portrait" horizontalDpi="300" verticalDpi="300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Verso</dc:creator>
  <cp:lastModifiedBy>h.czech</cp:lastModifiedBy>
  <cp:lastPrinted>2012-08-27T10:13:17Z</cp:lastPrinted>
  <dcterms:created xsi:type="dcterms:W3CDTF">2000-12-14T09:02:30Z</dcterms:created>
  <dcterms:modified xsi:type="dcterms:W3CDTF">2012-09-18T07:35:40Z</dcterms:modified>
</cp:coreProperties>
</file>