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21105" windowHeight="9915"/>
  </bookViews>
  <sheets>
    <sheet name="przedsięwcięcia" sheetId="1" r:id="rId1"/>
  </sheets>
  <externalReferences>
    <externalReference r:id="rId2"/>
  </externalReferences>
  <definedNames>
    <definedName name="_xlnm.Print_Area" localSheetId="0">przedsięwcięcia!$A$1:$AC$222</definedName>
    <definedName name="_xlnm.Print_Titles" localSheetId="0">przedsięwcięcia!$6:$7</definedName>
  </definedNames>
  <calcPr calcId="125725"/>
</workbook>
</file>

<file path=xl/calcChain.xml><?xml version="1.0" encoding="utf-8"?>
<calcChain xmlns="http://schemas.openxmlformats.org/spreadsheetml/2006/main">
  <c r="AD221" i="1"/>
  <c r="I221"/>
  <c r="AD220"/>
  <c r="I220"/>
  <c r="AD219"/>
  <c r="I219"/>
  <c r="AD218"/>
  <c r="I218"/>
  <c r="AD217"/>
  <c r="I217"/>
  <c r="AD216"/>
  <c r="I216"/>
  <c r="AD215"/>
  <c r="I215"/>
  <c r="AD214"/>
  <c r="H214"/>
  <c r="I214" s="1"/>
  <c r="AD213"/>
  <c r="H213"/>
  <c r="I213" s="1"/>
  <c r="AD212"/>
  <c r="AD211"/>
  <c r="H211"/>
  <c r="I211" s="1"/>
  <c r="AD210"/>
  <c r="H210"/>
  <c r="I210" s="1"/>
  <c r="AD209"/>
  <c r="H209"/>
  <c r="I209" s="1"/>
  <c r="AD208"/>
  <c r="H208"/>
  <c r="I208" s="1"/>
  <c r="AD207"/>
  <c r="H207"/>
  <c r="I207" s="1"/>
  <c r="AD206"/>
  <c r="H206"/>
  <c r="I206" s="1"/>
  <c r="AD205"/>
  <c r="H205"/>
  <c r="I205" s="1"/>
  <c r="AD204"/>
  <c r="H204"/>
  <c r="I204" s="1"/>
  <c r="AD203"/>
  <c r="H203"/>
  <c r="I203" s="1"/>
  <c r="AD202"/>
  <c r="H202"/>
  <c r="I202" s="1"/>
  <c r="AD201"/>
  <c r="H201"/>
  <c r="I201" s="1"/>
  <c r="AD200"/>
  <c r="H200"/>
  <c r="I200" s="1"/>
  <c r="AD199"/>
  <c r="H199"/>
  <c r="I199" s="1"/>
  <c r="AD198"/>
  <c r="H198"/>
  <c r="I198" s="1"/>
  <c r="AD197"/>
  <c r="H197"/>
  <c r="I197" s="1"/>
  <c r="AD196"/>
  <c r="H196"/>
  <c r="I196" s="1"/>
  <c r="AD195"/>
  <c r="H195"/>
  <c r="I195" s="1"/>
  <c r="AD194"/>
  <c r="H194"/>
  <c r="I194" s="1"/>
  <c r="AD193"/>
  <c r="H193"/>
  <c r="I193" s="1"/>
  <c r="AD192"/>
  <c r="H192"/>
  <c r="I192" s="1"/>
  <c r="AD191"/>
  <c r="H191"/>
  <c r="I191" s="1"/>
  <c r="AD190"/>
  <c r="H190"/>
  <c r="I190" s="1"/>
  <c r="AD189"/>
  <c r="AD188"/>
  <c r="AD187"/>
  <c r="H187"/>
  <c r="AD186"/>
  <c r="H186"/>
  <c r="I186" s="1"/>
  <c r="AD185"/>
  <c r="H185"/>
  <c r="I185" s="1"/>
  <c r="AD184"/>
  <c r="H184"/>
  <c r="I184" s="1"/>
  <c r="AD183"/>
  <c r="H183"/>
  <c r="I183" s="1"/>
  <c r="AD182"/>
  <c r="H182"/>
  <c r="I182" s="1"/>
  <c r="AD181"/>
  <c r="H181"/>
  <c r="I181" s="1"/>
  <c r="AD180"/>
  <c r="H180"/>
  <c r="I180" s="1"/>
  <c r="AD179"/>
  <c r="H179"/>
  <c r="I179" s="1"/>
  <c r="AD178"/>
  <c r="H178"/>
  <c r="I178" s="1"/>
  <c r="AD177"/>
  <c r="H177"/>
  <c r="I177" s="1"/>
  <c r="AD176"/>
  <c r="H176"/>
  <c r="I176" s="1"/>
  <c r="AD175"/>
  <c r="H175"/>
  <c r="I175" s="1"/>
  <c r="AD174"/>
  <c r="H174"/>
  <c r="I174" s="1"/>
  <c r="AD173"/>
  <c r="H173"/>
  <c r="I173" s="1"/>
  <c r="AD172"/>
  <c r="H172"/>
  <c r="I172" s="1"/>
  <c r="AD171"/>
  <c r="H171"/>
  <c r="I171" s="1"/>
  <c r="AD170"/>
  <c r="H170"/>
  <c r="I170" s="1"/>
  <c r="AD169"/>
  <c r="H169"/>
  <c r="I169" s="1"/>
  <c r="AD168"/>
  <c r="H168"/>
  <c r="I168" s="1"/>
  <c r="AD167"/>
  <c r="H167"/>
  <c r="I167" s="1"/>
  <c r="AD166"/>
  <c r="H166"/>
  <c r="I166" s="1"/>
  <c r="AD165"/>
  <c r="H165"/>
  <c r="AD164"/>
  <c r="H164"/>
  <c r="I164" s="1"/>
  <c r="AD163"/>
  <c r="H163"/>
  <c r="I163" s="1"/>
  <c r="AD162"/>
  <c r="H162"/>
  <c r="I162" s="1"/>
  <c r="AD161"/>
  <c r="H161"/>
  <c r="I161" s="1"/>
  <c r="AD160"/>
  <c r="H160"/>
  <c r="AD159"/>
  <c r="H159"/>
  <c r="I159" s="1"/>
  <c r="AD158"/>
  <c r="H158"/>
  <c r="I158" s="1"/>
  <c r="AD157"/>
  <c r="H157"/>
  <c r="I157" s="1"/>
  <c r="AD156"/>
  <c r="H156"/>
  <c r="I156" s="1"/>
  <c r="AD155"/>
  <c r="H155"/>
  <c r="I155" s="1"/>
  <c r="AD154"/>
  <c r="H154"/>
  <c r="I154" s="1"/>
  <c r="AD153"/>
  <c r="H153"/>
  <c r="I153" s="1"/>
  <c r="AD152"/>
  <c r="H152"/>
  <c r="I152" s="1"/>
  <c r="AD151"/>
  <c r="H151"/>
  <c r="I151" s="1"/>
  <c r="AD150"/>
  <c r="H150"/>
  <c r="I150" s="1"/>
  <c r="AD149"/>
  <c r="H149"/>
  <c r="I149" s="1"/>
  <c r="AD148"/>
  <c r="H148"/>
  <c r="I148" s="1"/>
  <c r="AD147"/>
  <c r="H147"/>
  <c r="I147" s="1"/>
  <c r="AD146"/>
  <c r="H146"/>
  <c r="I146" s="1"/>
  <c r="AD145"/>
  <c r="H145"/>
  <c r="I145" s="1"/>
  <c r="AD144"/>
  <c r="H144"/>
  <c r="I144" s="1"/>
  <c r="AD143"/>
  <c r="H143"/>
  <c r="I143" s="1"/>
  <c r="AD142"/>
  <c r="H142"/>
  <c r="I142" s="1"/>
  <c r="AD141"/>
  <c r="H141"/>
  <c r="I141" s="1"/>
  <c r="AD140"/>
  <c r="H140"/>
  <c r="I140" s="1"/>
  <c r="AD139"/>
  <c r="H139"/>
  <c r="I139" s="1"/>
  <c r="AD138"/>
  <c r="H138"/>
  <c r="I138" s="1"/>
  <c r="AD137"/>
  <c r="H137"/>
  <c r="I137" s="1"/>
  <c r="AD136"/>
  <c r="H136"/>
  <c r="I136" s="1"/>
  <c r="AD135"/>
  <c r="H135"/>
  <c r="I135" s="1"/>
  <c r="AD134"/>
  <c r="H134"/>
  <c r="I134" s="1"/>
  <c r="AD133"/>
  <c r="H133"/>
  <c r="I133" s="1"/>
  <c r="AD132"/>
  <c r="H132"/>
  <c r="I132" s="1"/>
  <c r="AD131"/>
  <c r="H131"/>
  <c r="I131" s="1"/>
  <c r="AD130"/>
  <c r="H130"/>
  <c r="I130" s="1"/>
  <c r="AD129"/>
  <c r="H129"/>
  <c r="I129" s="1"/>
  <c r="AD128"/>
  <c r="H128"/>
  <c r="I128" s="1"/>
  <c r="AD127"/>
  <c r="H127"/>
  <c r="I127" s="1"/>
  <c r="AD126"/>
  <c r="H126"/>
  <c r="I126" s="1"/>
  <c r="AD125"/>
  <c r="H125"/>
  <c r="I125" s="1"/>
  <c r="AD124"/>
  <c r="H124"/>
  <c r="I124" s="1"/>
  <c r="AD123"/>
  <c r="H123"/>
  <c r="I123" s="1"/>
  <c r="AD122"/>
  <c r="H122"/>
  <c r="I122" s="1"/>
  <c r="AD121"/>
  <c r="H121"/>
  <c r="I121" s="1"/>
  <c r="AD120"/>
  <c r="H120"/>
  <c r="I120" s="1"/>
  <c r="AD119"/>
  <c r="H119"/>
  <c r="I119" s="1"/>
  <c r="AD118"/>
  <c r="H118"/>
  <c r="I118" s="1"/>
  <c r="AD117"/>
  <c r="H117"/>
  <c r="I117" s="1"/>
  <c r="AD116"/>
  <c r="H116"/>
  <c r="I116" s="1"/>
  <c r="AD115"/>
  <c r="H115"/>
  <c r="I115" s="1"/>
  <c r="AD114"/>
  <c r="H114"/>
  <c r="I114" s="1"/>
  <c r="AD113"/>
  <c r="H113"/>
  <c r="I113" s="1"/>
  <c r="AD112"/>
  <c r="H112"/>
  <c r="I112" s="1"/>
  <c r="AD111"/>
  <c r="H111"/>
  <c r="I111" s="1"/>
  <c r="AD110"/>
  <c r="H110"/>
  <c r="I110" s="1"/>
  <c r="AD109"/>
  <c r="H109"/>
  <c r="I109" s="1"/>
  <c r="AD108"/>
  <c r="H108"/>
  <c r="I108" s="1"/>
  <c r="AD107"/>
  <c r="H107"/>
  <c r="I107" s="1"/>
  <c r="AD106"/>
  <c r="H106"/>
  <c r="I106" s="1"/>
  <c r="AD105"/>
  <c r="H105"/>
  <c r="I105" s="1"/>
  <c r="AD104"/>
  <c r="H104"/>
  <c r="I104" s="1"/>
  <c r="AD103"/>
  <c r="H103"/>
  <c r="I103" s="1"/>
  <c r="AD102"/>
  <c r="H102"/>
  <c r="I102" s="1"/>
  <c r="AD101"/>
  <c r="H101"/>
  <c r="I101" s="1"/>
  <c r="AD100"/>
  <c r="H100"/>
  <c r="I100" s="1"/>
  <c r="AD99"/>
  <c r="H99"/>
  <c r="I99" s="1"/>
  <c r="AD98"/>
  <c r="H98"/>
  <c r="I98" s="1"/>
  <c r="AD97"/>
  <c r="H97"/>
  <c r="I97" s="1"/>
  <c r="AD96"/>
  <c r="H96"/>
  <c r="AD95"/>
  <c r="H95"/>
  <c r="I95" s="1"/>
  <c r="AD94"/>
  <c r="H94"/>
  <c r="I94" s="1"/>
  <c r="AD93"/>
  <c r="H93"/>
  <c r="I93" s="1"/>
  <c r="AD92"/>
  <c r="H92"/>
  <c r="I92" s="1"/>
  <c r="AD91"/>
  <c r="H91"/>
  <c r="I91" s="1"/>
  <c r="AD90"/>
  <c r="H90"/>
  <c r="I90" s="1"/>
  <c r="AD89"/>
  <c r="H89"/>
  <c r="I89" s="1"/>
  <c r="AD88"/>
  <c r="H88"/>
  <c r="I88" s="1"/>
  <c r="AD87"/>
  <c r="H87"/>
  <c r="I87" s="1"/>
  <c r="AD86"/>
  <c r="H86"/>
  <c r="I86" s="1"/>
  <c r="AD85"/>
  <c r="H85"/>
  <c r="I85" s="1"/>
  <c r="AD84"/>
  <c r="H84"/>
  <c r="I84" s="1"/>
  <c r="AD83"/>
  <c r="H83"/>
  <c r="I83" s="1"/>
  <c r="AD82"/>
  <c r="H82"/>
  <c r="I82" s="1"/>
  <c r="AD81"/>
  <c r="H81"/>
  <c r="I81" s="1"/>
  <c r="AD80"/>
  <c r="H80"/>
  <c r="I80" s="1"/>
  <c r="AD79"/>
  <c r="H79"/>
  <c r="I79" s="1"/>
  <c r="AD78"/>
  <c r="H78"/>
  <c r="I78" s="1"/>
  <c r="AD77"/>
  <c r="H77"/>
  <c r="I77" s="1"/>
  <c r="AD76"/>
  <c r="H76"/>
  <c r="I76" s="1"/>
  <c r="AD75"/>
  <c r="H75"/>
  <c r="I75" s="1"/>
  <c r="AD74"/>
  <c r="H74"/>
  <c r="I74" s="1"/>
  <c r="AD73"/>
  <c r="H73"/>
  <c r="I73" s="1"/>
  <c r="AD72"/>
  <c r="H72"/>
  <c r="I72" s="1"/>
  <c r="AD71"/>
  <c r="H71"/>
  <c r="I71" s="1"/>
  <c r="AD70"/>
  <c r="H70"/>
  <c r="I70" s="1"/>
  <c r="AD69"/>
  <c r="H69"/>
  <c r="I69" s="1"/>
  <c r="AD68"/>
  <c r="H68"/>
  <c r="I68" s="1"/>
  <c r="AD67"/>
  <c r="H67"/>
  <c r="I67" s="1"/>
  <c r="AD66"/>
  <c r="H66"/>
  <c r="I66" s="1"/>
  <c r="AD65"/>
  <c r="H65"/>
  <c r="I65" s="1"/>
  <c r="AD64"/>
  <c r="H64"/>
  <c r="I64" s="1"/>
  <c r="AD63"/>
  <c r="H63"/>
  <c r="I63" s="1"/>
  <c r="AD62"/>
  <c r="H62"/>
  <c r="I62" s="1"/>
  <c r="AD61"/>
  <c r="H61"/>
  <c r="I61" s="1"/>
  <c r="AD60"/>
  <c r="H60"/>
  <c r="I60" s="1"/>
  <c r="AD59"/>
  <c r="H59"/>
  <c r="I59" s="1"/>
  <c r="AD58"/>
  <c r="H58"/>
  <c r="I58" s="1"/>
  <c r="AD57"/>
  <c r="H57"/>
  <c r="I57" s="1"/>
  <c r="AD56"/>
  <c r="H56"/>
  <c r="I56" s="1"/>
  <c r="AD55"/>
  <c r="H55"/>
  <c r="I55" s="1"/>
  <c r="AD54"/>
  <c r="H54"/>
  <c r="I54" s="1"/>
  <c r="AD53"/>
  <c r="H53"/>
  <c r="I53" s="1"/>
  <c r="AD52"/>
  <c r="H52"/>
  <c r="I52" s="1"/>
  <c r="AD51"/>
  <c r="H51"/>
  <c r="I51" s="1"/>
  <c r="AD50"/>
  <c r="H50"/>
  <c r="I50" s="1"/>
  <c r="AD49"/>
  <c r="H49"/>
  <c r="I49" s="1"/>
  <c r="AD48"/>
  <c r="H48"/>
  <c r="I48" s="1"/>
  <c r="AD47"/>
  <c r="H47"/>
  <c r="I47" s="1"/>
  <c r="AD46"/>
  <c r="H46"/>
  <c r="I46" s="1"/>
  <c r="AD45"/>
  <c r="H45"/>
  <c r="I45" s="1"/>
  <c r="AD44"/>
  <c r="H44"/>
  <c r="I44" s="1"/>
  <c r="AD43"/>
  <c r="H43"/>
  <c r="I43" s="1"/>
  <c r="AD42"/>
  <c r="H42"/>
  <c r="I42" s="1"/>
  <c r="AD41"/>
  <c r="H41"/>
  <c r="I41" s="1"/>
  <c r="AD40"/>
  <c r="H40"/>
  <c r="I40" s="1"/>
  <c r="AD39"/>
  <c r="H39"/>
  <c r="I39" s="1"/>
  <c r="AD38"/>
  <c r="H38"/>
  <c r="I38" s="1"/>
  <c r="AD37"/>
  <c r="H37"/>
  <c r="I37" s="1"/>
  <c r="AD36"/>
  <c r="H36"/>
  <c r="I36" s="1"/>
  <c r="AD35"/>
  <c r="H35"/>
  <c r="I35" s="1"/>
  <c r="AD34"/>
  <c r="H34"/>
  <c r="I34" s="1"/>
  <c r="AD33"/>
  <c r="H33"/>
  <c r="I33" s="1"/>
  <c r="AD32"/>
  <c r="H32"/>
  <c r="I32" s="1"/>
  <c r="AD31"/>
  <c r="H31"/>
  <c r="I31" s="1"/>
  <c r="AD30"/>
  <c r="H30"/>
  <c r="I30" s="1"/>
  <c r="AD29"/>
  <c r="H29"/>
  <c r="I29" s="1"/>
  <c r="AD28"/>
  <c r="H28"/>
  <c r="I28" s="1"/>
  <c r="AD27"/>
  <c r="H27"/>
  <c r="I27" s="1"/>
  <c r="AD26"/>
  <c r="H26"/>
  <c r="AD25"/>
  <c r="H25"/>
  <c r="I25" s="1"/>
  <c r="AD24"/>
  <c r="H24"/>
  <c r="I24" s="1"/>
  <c r="AD23"/>
  <c r="H23"/>
  <c r="I23" s="1"/>
  <c r="AD22"/>
  <c r="H22"/>
  <c r="I22" s="1"/>
  <c r="AD21"/>
  <c r="H21"/>
  <c r="I21" s="1"/>
  <c r="AD20"/>
  <c r="H20"/>
  <c r="I20" s="1"/>
  <c r="AD19"/>
  <c r="H19"/>
  <c r="I19" s="1"/>
  <c r="I18" s="1"/>
  <c r="AD18"/>
  <c r="H18"/>
  <c r="AD17"/>
  <c r="H17"/>
  <c r="I17" s="1"/>
  <c r="AD16"/>
  <c r="H16"/>
  <c r="I16" s="1"/>
  <c r="AD15"/>
  <c r="H15"/>
  <c r="I15" s="1"/>
  <c r="AD14"/>
  <c r="H14"/>
  <c r="I14" s="1"/>
  <c r="AD13"/>
  <c r="H13"/>
  <c r="I13" s="1"/>
  <c r="AD12"/>
  <c r="H12"/>
  <c r="I12" s="1"/>
  <c r="AD11"/>
  <c r="H11"/>
  <c r="I11" s="1"/>
  <c r="AD10"/>
  <c r="H10"/>
  <c r="I10" s="1"/>
  <c r="AD9"/>
  <c r="H9"/>
  <c r="I9" s="1"/>
  <c r="AD8"/>
  <c r="H8"/>
  <c r="I8" s="1"/>
</calcChain>
</file>

<file path=xl/sharedStrings.xml><?xml version="1.0" encoding="utf-8"?>
<sst xmlns="http://schemas.openxmlformats.org/spreadsheetml/2006/main" count="1258" uniqueCount="421">
  <si>
    <t>Tabela Nr 2</t>
  </si>
  <si>
    <t>Przebieg realizacji przedsięwzięć Województwa Warmińko-Mazurskiego w latach 2011-2029</t>
  </si>
  <si>
    <t>L.p.</t>
  </si>
  <si>
    <t>Nazwa i cel</t>
  </si>
  <si>
    <t>Jednostka 
odpowiedzialna lub koordynująca</t>
  </si>
  <si>
    <t>Okres realizacji</t>
  </si>
  <si>
    <t>Łączne nakłady finansowe poniesione przed rokiem budżetowym i planowane w latach następnych</t>
  </si>
  <si>
    <t>Limit 
2011</t>
  </si>
  <si>
    <t>Wykonanie na dzień 30.06.2011r</t>
  </si>
  <si>
    <t>% wykonania planowanego limitu na dzień 30.06.2011r.</t>
  </si>
  <si>
    <t xml:space="preserve">Limit </t>
  </si>
  <si>
    <t>Limit2023</t>
  </si>
  <si>
    <t>Limit2024</t>
  </si>
  <si>
    <t>Limit2025</t>
  </si>
  <si>
    <t>Limit2026</t>
  </si>
  <si>
    <t>Limit2027</t>
  </si>
  <si>
    <t>Limit2028</t>
  </si>
  <si>
    <t>Limit2029</t>
  </si>
  <si>
    <t>Limit zobowiązań</t>
  </si>
  <si>
    <t>od</t>
  </si>
  <si>
    <t>do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</si>
  <si>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</si>
  <si>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</si>
  <si>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</si>
  <si>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</si>
  <si>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</si>
  <si>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</si>
  <si>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</si>
  <si>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</si>
  <si>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</si>
  <si>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</si>
  <si>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</si>
  <si>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1.</t>
  </si>
  <si>
    <t>Przedsięwzięcia ogółem</t>
  </si>
  <si>
    <t>2.</t>
  </si>
  <si>
    <t>- wydatki bieżące</t>
  </si>
  <si>
    <t>3.</t>
  </si>
  <si>
    <t>- wydatki majątkowe</t>
  </si>
  <si>
    <t>4.</t>
  </si>
  <si>
    <t>1) programy, projekty lub zadania (razem)</t>
  </si>
  <si>
    <t>5.</t>
  </si>
  <si>
    <t>6.</t>
  </si>
  <si>
    <t>7.</t>
  </si>
  <si>
    <t>8.</t>
  </si>
  <si>
    <t>9.</t>
  </si>
  <si>
    <t xml:space="preserve"> LIFE+ - Wspieranie procesu wdrażania wspólnotowego prawa ochrony środowiska, realizacja polityki ochrony środowiska oraz identyfikacja i promocja nowych rozwiązań dla problemów dotyczących ochrony środowiska</t>
  </si>
  <si>
    <t>Urząd Marszałkowski Województwa Warmińsko - Mazurskiego w Olsztynie</t>
  </si>
  <si>
    <t>2011</t>
  </si>
  <si>
    <t>10.</t>
  </si>
  <si>
    <t>MANEV - Ocena gospodarki odchodami z produkcji zwierzęcej i metod ich przetwarzania dla ochrony środowiska i zrównoważonej hodowli zwierząt w Europie</t>
  </si>
  <si>
    <t>11.</t>
  </si>
  <si>
    <t>INTERREG IV C - Poprawa skuteczność polityki rozwoju regionalnego w obszarach: innowacji, gospodarki opartej na wiedzy, ochrony środowiska i zapobiegania ryzyku, a także wkład w unowocześnianie gospodarki oraz wzrost konkurencyjności w Europie</t>
  </si>
  <si>
    <t>2010</t>
  </si>
  <si>
    <t>12.</t>
  </si>
  <si>
    <t>SURF Nature - Zrównoważone Wykorzystanie Funduszy Regionalnych na rzecz Natury</t>
  </si>
  <si>
    <t>13.</t>
  </si>
  <si>
    <t xml:space="preserve">Program Operacyjny Kapitał Ludzki - Wzrost zatrudnienia i spójności społecznej </t>
  </si>
  <si>
    <t>warmińsko-mazurskie</t>
  </si>
  <si>
    <t>2007</t>
  </si>
  <si>
    <t>14.</t>
  </si>
  <si>
    <t>Dr INNO 2 - budowanie potencjału społecznego wysokiej klasy specjalistów w województwie warmińsko-mazurskim</t>
  </si>
  <si>
    <t>15.</t>
  </si>
  <si>
    <t>Dr INNO 3- zwiększenie podaży technologicznej w wojewodztwie warmińsko-mazurskim poprzez stypendia dla doktorantów</t>
  </si>
  <si>
    <t>16.</t>
  </si>
  <si>
    <t>Efektywnie, Fachowo, Skutecznie na Warmii i Mazurach</t>
  </si>
  <si>
    <t>17.</t>
  </si>
  <si>
    <t>Grono Menadżerów 2 -  sieć wspólpracy i wymiany informacji między naukowcami a przedsiębiorcami w województwie warmińsko-mazurskim</t>
  </si>
  <si>
    <t>18.</t>
  </si>
  <si>
    <t>Grono Menadżerów- sieć wspólpracy i wymiany informacji między naukowcami a przedsiębiorcami w województwie warmińsko-mazurskim</t>
  </si>
  <si>
    <t>19.</t>
  </si>
  <si>
    <t xml:space="preserve">Inne projekty systemowe Dz. 8.2.2 </t>
  </si>
  <si>
    <t>20.</t>
  </si>
  <si>
    <t>Model kształcenia w branży gastronomiczno-hotelarskiej połączony z systemem walidacji kwalifikacji i kompetencji formalnych</t>
  </si>
  <si>
    <t>21.</t>
  </si>
  <si>
    <t>Monitoring RIS Warmia Mazury</t>
  </si>
  <si>
    <t>22.</t>
  </si>
  <si>
    <t>Obserwatorium Integracji Społecznej - Koordynacja na rzecz aktywnej integracji</t>
  </si>
  <si>
    <t>23.</t>
  </si>
  <si>
    <t>Pomoc techniczna - Dz. 10.1 - WUP</t>
  </si>
  <si>
    <t>Wojewódzki Urząd Pracy w Olsztynie</t>
  </si>
  <si>
    <t>24.</t>
  </si>
  <si>
    <t>Pomoc Techniczna Dz. 10.1 - EFS</t>
  </si>
  <si>
    <t>25.</t>
  </si>
  <si>
    <t>Profesjonalny Urząd Administracji Samorządowej</t>
  </si>
  <si>
    <t>26.</t>
  </si>
  <si>
    <t>Projekt stypendialny szansą na rozwój edukacyjny uczniów Warmii i Mazur- III i IV edycja</t>
  </si>
  <si>
    <t>27.</t>
  </si>
  <si>
    <t>Projekty konkursowe Dz. 6.1</t>
  </si>
  <si>
    <t>2008</t>
  </si>
  <si>
    <t>28.</t>
  </si>
  <si>
    <t>Projekty konkursowe Dz. 6.2</t>
  </si>
  <si>
    <t>29.</t>
  </si>
  <si>
    <t>Projekty konkursowe Dz. 6.3</t>
  </si>
  <si>
    <t>30.</t>
  </si>
  <si>
    <t>Projekty konkursowe Dz. 7.1</t>
  </si>
  <si>
    <t>31.</t>
  </si>
  <si>
    <t>Projekty konkursowe Dz. 7.2</t>
  </si>
  <si>
    <t>32.</t>
  </si>
  <si>
    <t>Projekty konkursowe Dz. 7.3</t>
  </si>
  <si>
    <t>33.</t>
  </si>
  <si>
    <t>Projekty konkursowe Dz. 8.1</t>
  </si>
  <si>
    <t>34.</t>
  </si>
  <si>
    <t>Projekty konkursowe Dz. 8.2</t>
  </si>
  <si>
    <t>35.</t>
  </si>
  <si>
    <t>Projekty konkursowe Dz. 9.1</t>
  </si>
  <si>
    <t>36.</t>
  </si>
  <si>
    <t>Projekty konkursowe Dz. 9.2</t>
  </si>
  <si>
    <t>37.</t>
  </si>
  <si>
    <t>Projekty konkursowe Dz. 9.3</t>
  </si>
  <si>
    <t>38.</t>
  </si>
  <si>
    <t>Projekty konkursowe Dz. 9.5</t>
  </si>
  <si>
    <t>39.</t>
  </si>
  <si>
    <t>Regionalny System Usług- Sieć InnoWaMa</t>
  </si>
  <si>
    <t>40.</t>
  </si>
  <si>
    <t>Regionalny System Wspierania Innowacji - IV edycja</t>
  </si>
  <si>
    <t>41.</t>
  </si>
  <si>
    <t>RIS Warmia Mazury Plus</t>
  </si>
  <si>
    <t>42.</t>
  </si>
  <si>
    <t>Rozwój kompetencji kluczowych poprzez sport</t>
  </si>
  <si>
    <t>43.</t>
  </si>
  <si>
    <t>Szanse i bariery rozwoju społeczno- gospodarczego regionu warmińsko - mazurskiego w kontekście poprawy zatrudnialności ze szczególnym uwzględnieniem terenów przygranicznych</t>
  </si>
  <si>
    <t>44.</t>
  </si>
  <si>
    <t>Warmińsko-Mazurskie Obserwatorium Rynku Pracy</t>
  </si>
  <si>
    <t>45.</t>
  </si>
  <si>
    <t>Wsparcie doradztwa zawodowego i pośrednictwa pracy w WUP w Olsztynie</t>
  </si>
  <si>
    <t>46.</t>
  </si>
  <si>
    <t>Wsparcie szkoleniowo-doradcze dla pracowników podmiotów odpowiedzialnych za opracowanie i wdrażanie RSI</t>
  </si>
  <si>
    <t>47.</t>
  </si>
  <si>
    <t>Program Operacyjny Pomoc Techniczna - Zapewnienie sprawnego i efektywnego przebiegu realizacji Narodowych Strategicznych Ram Odniesienia</t>
  </si>
  <si>
    <t>2009</t>
  </si>
  <si>
    <t>48.</t>
  </si>
  <si>
    <t>Funkcjonowanie na terenie woj. W-M systemu informacji o funduszach europejskich</t>
  </si>
  <si>
    <t>49.</t>
  </si>
  <si>
    <t>Program Operacyjny Rozwój Polski Wschodniej 2007-2013 - Wzrost poziomu spójności gospodarczej, społecznej i terytorialnej obszaru Polski Wschodniej</t>
  </si>
  <si>
    <t>50.</t>
  </si>
  <si>
    <t>Kluczowe wyzwania dla województw Polski Wschodniej w przyszłym okresie programowania - analizy rozwoju sytuacji, plany adaptacji i stworzenie systemu stałej współpracy</t>
  </si>
  <si>
    <t>51.</t>
  </si>
  <si>
    <t>Sieć Szerokopasmowa Polski Wschodniej</t>
  </si>
  <si>
    <t>52.</t>
  </si>
  <si>
    <t xml:space="preserve">Strategia doganiania dla wojewódzw Polski Wschodniej </t>
  </si>
  <si>
    <t>53.</t>
  </si>
  <si>
    <t>Trasy rowerowe</t>
  </si>
  <si>
    <t>54.</t>
  </si>
  <si>
    <t>Program Operacyjny Zrównoważony rozwój sektora rybołówstwa i nadbrzeżnych obszarów rybackich 2007-2013 - Stworzenie konkurencyjnego, nowoczesnego i dynamicznego sektora rybackiego poprzez zrównoważoną eksploatację zasobów</t>
  </si>
  <si>
    <t>55.</t>
  </si>
  <si>
    <t>PO RYBY 2007-2013</t>
  </si>
  <si>
    <t>56.</t>
  </si>
  <si>
    <t>Program Rozwoju Obszarów Wiejskich 2007-2013 - Prowadzenie działań na rzecz rozwoju obszarów wiejskich</t>
  </si>
  <si>
    <t>57.</t>
  </si>
  <si>
    <t>Pomoc techniczna</t>
  </si>
  <si>
    <t>58.</t>
  </si>
  <si>
    <t xml:space="preserve">Program Współpracy Transgranicznej Litwa-Polska 2007-2013 - Wspieranie zrównoważonego rozwoju obszaru przygranicznego poprzez podniesienie ekonomicznej, społecznej i terytorialnej spójności w regionach po obu stronach granicy. </t>
  </si>
  <si>
    <t>59.</t>
  </si>
  <si>
    <t>Funkcjonowanie Regionalnego Punktu Kontaktowego Programu Litwa-Polska w Urzędzie Marszałkowskim Woj..W-M</t>
  </si>
  <si>
    <t>60.</t>
  </si>
  <si>
    <t>Wzmocnione kompetencji regionu transgranicznego na rzecz międzynarodowej współpracy: Aktywni Międzynarodowo</t>
  </si>
  <si>
    <t>61.</t>
  </si>
  <si>
    <t>Program Współpracy Transgranicznej Litwa-Polska-Rosja 2007-2013 - Wspieranie transgranicznych procesów rozwojowych</t>
  </si>
  <si>
    <t>62.</t>
  </si>
  <si>
    <t>Pomoc Techniczna - Funkcjonowanie filii Wspólnego Sekretariatu Technicznego Programu w Urzędzie Marszałkowskim Woj..W-M</t>
  </si>
  <si>
    <t>63.</t>
  </si>
  <si>
    <t xml:space="preserve">Strategia Rozwoju Zalewu Wiślanego / Kaliningradzkiego </t>
  </si>
  <si>
    <t>64.</t>
  </si>
  <si>
    <t>Warmia i Mazury - Obwód Kaliningradzki. Praca ponad granicami</t>
  </si>
  <si>
    <t>65.</t>
  </si>
  <si>
    <t>Program Współpracy Transgranicznej Południowy Bałtyk 2007-2013 - Wzmocnienie zrównoważonego rozwoju obszaru Południowego Bałtyku poprzez wspólne działania zwiększające jego konkurencyjność i wzmacniające integrację pomiędzy ludźmi i instytucjami</t>
  </si>
  <si>
    <t>66.</t>
  </si>
  <si>
    <t>LIFEscape - Krajobraz jako byt</t>
  </si>
  <si>
    <t>Park Krajobrazowy Wysoczyzny Elbląskiej</t>
  </si>
  <si>
    <t>67.</t>
  </si>
  <si>
    <t>MOMENT- Nowoczesne zarządzanie wodą w południowycm obszarze Morza Bałtyckiego</t>
  </si>
  <si>
    <t>68.</t>
  </si>
  <si>
    <t>Program Współpracy Transnarodowej Region Morza Bałtyckiego 2007-2013 - Wzmacnianie rozwoju w celu tworzenia zrównoważonego, konkurencyjnego i terytorialnie zintegrowanego regionu Morza Bałtyckiego poprzez łączenie potencjałów ponad granicami.</t>
  </si>
  <si>
    <t>69.</t>
  </si>
  <si>
    <t>TransBaltic- w kierunku zintegrowanego systemu transportowego w Regionie Morza Bałtyckiego</t>
  </si>
  <si>
    <t>70.</t>
  </si>
  <si>
    <t>Region Morza Bałtyckiego: wspólny rynek pracy - Aktywna polityka rynku pracy służąca lepszemu dostosowaniu i mobilności na rynku pracy UE</t>
  </si>
  <si>
    <t>71.</t>
  </si>
  <si>
    <t>Rola Publicznych Służb Zatrudnienia w rozwoju wspólnego rynku pracy w Regionie Morza Bałtyckiego</t>
  </si>
  <si>
    <t>72.</t>
  </si>
  <si>
    <t xml:space="preserve">Regionalny Program Operacyjny Warmia i Mazury 2007-2013 - Wzrost konkurencyjności gospodarki oraz liczby i jakości powiązań sieciowych </t>
  </si>
  <si>
    <t>73.</t>
  </si>
  <si>
    <t>Cittaslow - sieć miast Warmii, Mazur i Powiśla stawiających na dobrą jakość życia</t>
  </si>
  <si>
    <t>74.</t>
  </si>
  <si>
    <t xml:space="preserve">Dziedzictwo kulinarne Warmii Mazur i Powiśla produktem regionalnym </t>
  </si>
  <si>
    <t>75.</t>
  </si>
  <si>
    <t>Kalendarz imprez promujących produkt regionalny Warmii i Mazur</t>
  </si>
  <si>
    <t>76.</t>
  </si>
  <si>
    <t>Kampania promocji turystycznej Warmii i Mazur</t>
  </si>
  <si>
    <t>77.</t>
  </si>
  <si>
    <t>Modernizacja i robudowa Centrum Zarządzania Siecią w Urzędzie Marszałkowskim Województwa Warmińsko-Mazurskiego w Olsztynie</t>
  </si>
  <si>
    <t>78.</t>
  </si>
  <si>
    <t>Modernizacja i rozbudowa regionalnego systemu informacji turystycznej</t>
  </si>
  <si>
    <t>79.</t>
  </si>
  <si>
    <t>Pamiatka regionu Warmii i Mazur</t>
  </si>
  <si>
    <t>80.</t>
  </si>
  <si>
    <t>Pomoc techniczna Dz.  8.1 - Organizacyjny</t>
  </si>
  <si>
    <t>81.</t>
  </si>
  <si>
    <t>Pomoc techniczna Dz. 8 - Polityka Regionalna</t>
  </si>
  <si>
    <t>82.</t>
  </si>
  <si>
    <t>Pomoc techniczna Dz. 8 - ZPRR</t>
  </si>
  <si>
    <t>83.</t>
  </si>
  <si>
    <t>Portal turystyczny Warmia - Mazury</t>
  </si>
  <si>
    <t>84.</t>
  </si>
  <si>
    <t>Produkt Regionalny Woj. W-M - cykl konkursów</t>
  </si>
  <si>
    <t>85.</t>
  </si>
  <si>
    <t xml:space="preserve">Promocja idei Cittaslow na Warmii, Mazurach i Powiślu </t>
  </si>
  <si>
    <t>86.</t>
  </si>
  <si>
    <t xml:space="preserve">Rozbudowa drogi wojewódzkiej nr 503 na odcinku Elbląg-Tolkmicko - Pogrodzie  </t>
  </si>
  <si>
    <t>Zarząd Dróg Wojewódzkich w Olsztynie</t>
  </si>
  <si>
    <t>87.</t>
  </si>
  <si>
    <t>Rozbudowa drogi wojewódzkiej nr 513 na odcinku Orneta - Lidzbark Warmiński wraz z m. Orneta i Lidzbark Warmiński</t>
  </si>
  <si>
    <t>88.</t>
  </si>
  <si>
    <t xml:space="preserve">Rozbudowa drogi wojewódzkiej nr 513 na odcinku Pasłęk - Orneta wraz ze zmianą przebiegu na terenie Pasłęka </t>
  </si>
  <si>
    <t>89.</t>
  </si>
  <si>
    <t>Rozbudowa drogi wojewódzkiej nr 519 na odcinku Małdyty - Morąg</t>
  </si>
  <si>
    <t>90.</t>
  </si>
  <si>
    <t>Rozbudowa drogi wojewódzkiej nr 521 na odcinku granica województwa - Susz wraz z miejscowością Susz</t>
  </si>
  <si>
    <t>91.</t>
  </si>
  <si>
    <t xml:space="preserve">Rozbudowa drogi wojewódzkiej nr 521 na odcinku Susz - Iława </t>
  </si>
  <si>
    <t>92.</t>
  </si>
  <si>
    <t>Rozbudowa drogi wojewódzkiej nr 526 na odcinku Śliwica - Kąty</t>
  </si>
  <si>
    <t>93.</t>
  </si>
  <si>
    <t>Rozbudowa drogi wojewódzkiej nr 527 na odcinku Rychliki - Jelonki (2010 - 2012)</t>
  </si>
  <si>
    <t>94.</t>
  </si>
  <si>
    <t>Rozbudowa drogi wojewódzkiej nr 536 na odcinku Iława - Sampława wraz z ulicą Lubawską w Iławie</t>
  </si>
  <si>
    <t>95.</t>
  </si>
  <si>
    <t>Rozbudowa drogi wojewódzkiej nr 541 na odcinku Lubawa - Lidzbark ze zmianą przebiegu w m. Lubawa</t>
  </si>
  <si>
    <t>96.</t>
  </si>
  <si>
    <t>Rozbudowa drogi wojewódzkiej nr 544 na odcinku Lidzbark - Działdowo z obejściem na terenie Lidzbarka</t>
  </si>
  <si>
    <t>97.</t>
  </si>
  <si>
    <t>Rozbudowa drogi wojewódzkiej nr 545 na odcinku Działdowo - Nidzica z m. Działdowo</t>
  </si>
  <si>
    <t>98.</t>
  </si>
  <si>
    <t>Rozbudowa drogi wojewódzkiej nr 592 w ciągu ul. Kętrzyńskiej i Bohaterów Warszawy w m. Bartoszyce</t>
  </si>
  <si>
    <t>99.</t>
  </si>
  <si>
    <t>Rozbudowa drogi wojewódzkiej nr 650 na odc. Srokowo - Stara Różanka i drogi wojewódzkiej nr 591 na odc. Stara Różanka - Kętrzyn wraz z ulicami Bałtycka i Traugutta w Kętrzynie</t>
  </si>
  <si>
    <t>100.</t>
  </si>
  <si>
    <t>Rozbudowa drogi wojewódzkiej nr 650 na odcinku Banie Mazurskie - Boćwinka i Grabowo - Gołdap wraz ze wschodnim wylotem Gołdapi (ul.Paderewskiego)</t>
  </si>
  <si>
    <t>101.</t>
  </si>
  <si>
    <t xml:space="preserve">Rozbudowa drogi wojewódzkiej nr 650 na odcinku Srokowo - Węgorzewo do skrzyżowania z drogą krajową nr 63 </t>
  </si>
  <si>
    <t>102.</t>
  </si>
  <si>
    <t>Rozbudowa drogi wojewódzkiej nr 650 na odcinku Węgorzewo (od skrzyżowania z drogą krajową nr 63) - Banie Mazurskie wraz z m. Banie Mazurskie</t>
  </si>
  <si>
    <t>103.</t>
  </si>
  <si>
    <t xml:space="preserve">Rozbudowa drogi wojewódzkiej nr 667 na odcinku Nowa Wieś Ełcka - Biała Piska </t>
  </si>
  <si>
    <t>104.</t>
  </si>
  <si>
    <t>Rozbudowa dróg wojewódzkich nr 545 i 604 z przebudową 2 skrzyżowań w m. Nidzica wraz ze wschodnim wylotem drogi nr 604</t>
  </si>
  <si>
    <t>105.</t>
  </si>
  <si>
    <t>Rozbudowa infrastruktury szerokopasmowego dostępu do internetu i sieci PIAP-ów w województwie warmińsko-mazurskim</t>
  </si>
  <si>
    <t>106.</t>
  </si>
  <si>
    <t>Spójny System obsługi inwestora na Warmii i Mazurach - profesjonalne oddziaływanie promocji gospodarczej</t>
  </si>
  <si>
    <t>107.</t>
  </si>
  <si>
    <t>Środki dla Beneficjentów wg zawartych umów</t>
  </si>
  <si>
    <t>108.</t>
  </si>
  <si>
    <t>Wypromowanie Marki Warmii i Mazur w układzie partnerskim sieci ENCORE</t>
  </si>
  <si>
    <t>109.</t>
  </si>
  <si>
    <t>Zintegrowany system promocji obszaru Kanału Elbląskiego</t>
  </si>
  <si>
    <t>110.</t>
  </si>
  <si>
    <t>Znakowanie turystyczne regionu Warmii i Mazur</t>
  </si>
  <si>
    <t>111.</t>
  </si>
  <si>
    <t>-wydatki majątkowe</t>
  </si>
  <si>
    <t>112.</t>
  </si>
  <si>
    <t>Program Operacyjny Infrastruktura i Środowisko - Poprawa atrakcyjności inwestycyjnej Polski i jej regionów poprzez rozwój infrastruktury technicznej przy równoczesnej ochronie i poprawie stanu środowiska, zdrowia, zachowaniu tożsamości kulturowej i rozwijaniu spójności terytorialnej.</t>
  </si>
  <si>
    <t>113.</t>
  </si>
  <si>
    <t>Rewitalizacja Teatru im. Stefana Jaracza w Olsztynie</t>
  </si>
  <si>
    <t>114.</t>
  </si>
  <si>
    <t>115.</t>
  </si>
  <si>
    <t>116.</t>
  </si>
  <si>
    <t>117.</t>
  </si>
  <si>
    <t>118.</t>
  </si>
  <si>
    <t>Pomoc techniczna Dz. 10.1 - WUP</t>
  </si>
  <si>
    <t>119.</t>
  </si>
  <si>
    <t>120.</t>
  </si>
  <si>
    <t>Szanse i bariery rozwoju społeczno- gospodarczego regionu warmińsko- mazurskiego w kontekście poprawy zatrudnialności ze szczególnym uwzględnieniem terenów przygranicznych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</si>
  <si>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</si>
  <si>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</si>
  <si>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</si>
  <si>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</si>
  <si>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</si>
  <si>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</si>
  <si>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</si>
  <si>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</si>
  <si>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</si>
  <si>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Gospodarowanie rolniczymi zasobami wodnymi</t>
  </si>
  <si>
    <t>Zarząd Melioracji i Urządzeń Wodnych w Olsztynie</t>
  </si>
  <si>
    <t>130.</t>
  </si>
  <si>
    <t>Żuławski Zarząd Melioracji i Urządzeń Wodnych w Elblągu</t>
  </si>
  <si>
    <t>131.</t>
  </si>
  <si>
    <t>132.</t>
  </si>
  <si>
    <t>Program Współpracy Transgranicznej Litwa-Polska 2007-2013 - Wspieranie zrównoważonego rozwoju obszaru przygranicznego poprzez podniesienie ekonomicznej, społecznej i terytorialnej spójności w regionach po obu stronach granicy</t>
  </si>
  <si>
    <t>133.</t>
  </si>
  <si>
    <t>134.</t>
  </si>
  <si>
    <t>135.</t>
  </si>
  <si>
    <t>Dialog bez barier-trransgraniczna inicjatywa rozwoju nowych form kształcenia połączona z modernizacją infrastruktury edukacyjnej partnerów projektu</t>
  </si>
  <si>
    <t>Warmińsko - Mazurska Biblioteka Pedagogiczna w Elblągu</t>
  </si>
  <si>
    <t>136.</t>
  </si>
  <si>
    <t>Odtworzenie wspólnej struktury urządzeń melioracji wodnych na obszarze przygranicznym województwa warmińsko-mazurskiego i obwodu kaliningradzkiego</t>
  </si>
  <si>
    <t>137.</t>
  </si>
  <si>
    <t>138.</t>
  </si>
  <si>
    <t>Przebudowa drogi wojewódzkiej nr 591 na odcinku Kętrzyn-Mrągowo</t>
  </si>
  <si>
    <t>139.</t>
  </si>
  <si>
    <t>140.</t>
  </si>
  <si>
    <t>141.</t>
  </si>
  <si>
    <t xml:space="preserve">LIFEscape - Krajobraz jako byt </t>
  </si>
  <si>
    <t>142.</t>
  </si>
  <si>
    <t>143.</t>
  </si>
  <si>
    <t xml:space="preserve">Budowa nowego Bloku Operacyjnego wraz z Oddziałem Anestezjologii i Intensywnej Terapii oraz Centralną sterylizatornią </t>
  </si>
  <si>
    <t>144.</t>
  </si>
  <si>
    <t>e-Pedagogiczne Centrum Informacji Edukacyjnej Warmii i Mazur</t>
  </si>
  <si>
    <t>Warmińsko - Mazurska Biblioteka Pedagogiczna w Olsztynie</t>
  </si>
  <si>
    <t>145.</t>
  </si>
  <si>
    <t>146.</t>
  </si>
  <si>
    <t>147.</t>
  </si>
  <si>
    <t>Modernizacja i wyposażenie laboratorium anatomicznego, Sali medyczno-higienicznej oraz sali propedeutyki stomatologicznej w szkole Policealnej im. Jadwigi Romanowskiej w Elblągu</t>
  </si>
  <si>
    <t>Szkoła Policealna im. Jadwigi Romanowskiej w Elblągu</t>
  </si>
  <si>
    <t>148.</t>
  </si>
  <si>
    <t>Modernizacja Wojewódzkiego Szpitala Specjalistycznego w Olsztynie poprzez rozbudowę istniejącego głównego budynku szpitalnego na potrzeby bloku operacyjnego i centralnej sterylizatorni</t>
  </si>
  <si>
    <t>149.</t>
  </si>
  <si>
    <t>150.</t>
  </si>
  <si>
    <t>Pomoc techniczna Dz. 8.1 - Organizacyjny</t>
  </si>
  <si>
    <t>151.</t>
  </si>
  <si>
    <t>152.</t>
  </si>
  <si>
    <t>Restrukturyzacja pozyskanych budynków powojskowych z przeznaczeniem na Centrum Zdrowia Psychicznego i Oddziału Leczenia Nerwic</t>
  </si>
  <si>
    <t>Urząd Marszałkowski Województwa Warminsko - Mazurskiego w Olsztynie</t>
  </si>
  <si>
    <t>153.</t>
  </si>
  <si>
    <t>Rewitalizacja zabytkowego budynku Internatu przy ulicy Mariańskiej 3 w Olsztynie</t>
  </si>
  <si>
    <t>Szkoła Policealna w Olsztynie</t>
  </si>
  <si>
    <t>154.</t>
  </si>
  <si>
    <t>155.</t>
  </si>
  <si>
    <t>156.</t>
  </si>
  <si>
    <t>157.</t>
  </si>
  <si>
    <t>158.</t>
  </si>
  <si>
    <t xml:space="preserve">Rozbudowa drogi wojewódzkiej nr 521 na odcinku granica województwa - Susz wraz z miejscowością Susz 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</si>
  <si>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</si>
  <si>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</si>
  <si>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</si>
  <si>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</si>
  <si>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</si>
  <si>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</si>
  <si>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</si>
  <si>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</si>
  <si>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</si>
  <si>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</si>
  <si>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</si>
  <si>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</si>
  <si>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</si>
  <si>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</si>
  <si>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</si>
  <si>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Rozbudowa i doposażenie Wojewódzkiego Specjalistycznego Szpitala Dziecięcego w Olsztynie</t>
  </si>
  <si>
    <t>174.</t>
  </si>
  <si>
    <t>175.</t>
  </si>
  <si>
    <t>Rozbudowa Wirtualnego Centrum Kultury e Światowid.pl - stworzenie społecznościowego portalu kulturalnego</t>
  </si>
  <si>
    <t>176.</t>
  </si>
  <si>
    <t>Rozbudowa, modernizacja i wyposażenie budynku Wojewódzkiego Zespołu Medycyny Przemysłowej w Olsztynie</t>
  </si>
  <si>
    <t>177.</t>
  </si>
  <si>
    <t>Rozwój funkcji uzdrowiskowej Wojewódzkiego szpitala Rehabilitacyjnego dla Dzieci w Ameryce poprzez budowę infrastruktury rehabilitacyjnej i leczniczej</t>
  </si>
  <si>
    <t>178.</t>
  </si>
  <si>
    <t>179.</t>
  </si>
  <si>
    <t xml:space="preserve">  b) programy, projekty lub zadania związane z umowami partnerstwa publicznoprywatnego 
      (razem)</t>
  </si>
  <si>
    <t>180.</t>
  </si>
  <si>
    <t>181.</t>
  </si>
  <si>
    <t>182.</t>
  </si>
  <si>
    <t>c) programy, projekty lub zadania pozostałe (inne niż wymienione w lit.a i b) (razem)</t>
  </si>
  <si>
    <t>183.</t>
  </si>
  <si>
    <t>184.</t>
  </si>
  <si>
    <t>Leasing finansowy - Umowa leasingu finansowego nr ZP.333/PN/6/2010 z dn. 20.05.2010 r.</t>
  </si>
  <si>
    <t>185.</t>
  </si>
  <si>
    <t>Zakup 3 szt. dwuczłonowych autobusów szynowych</t>
  </si>
  <si>
    <t>186.</t>
  </si>
  <si>
    <t>Pętla Żuławska - rozwój turystyki wodnej. Etap I i II - Rozwój turystyczno-kulturalny i gospodarczy, uatrakcyjnienie obszarów miejskich oraz zwiększenie bezpieczeństwa publicznego</t>
  </si>
  <si>
    <t>187.</t>
  </si>
  <si>
    <t>188.</t>
  </si>
  <si>
    <t>Inwestycje drogowo-mostowe - Poprawa jakości dróg</t>
  </si>
  <si>
    <t>189.</t>
  </si>
  <si>
    <t>Dokumentacje techniczne</t>
  </si>
  <si>
    <t>190.</t>
  </si>
  <si>
    <t>191.</t>
  </si>
  <si>
    <t>Zakup 3 szt dwuczłonowych autobusów szynowych</t>
  </si>
  <si>
    <t>192.</t>
  </si>
  <si>
    <t xml:space="preserve">Realizacja zadań w zakresie kultury - Ochrona i zachowanie dziedzictwa kulturowego </t>
  </si>
  <si>
    <t>193.</t>
  </si>
  <si>
    <t>Wymiana instalacji elektrycznej w Zamku w Lidzbarku Warmińskim</t>
  </si>
  <si>
    <t>194.</t>
  </si>
  <si>
    <t>Zakup dwóch szt. zmodernizowanych elektrycznych zespołów trakcyjnych - Zwiększenie ilości taboru kolejowego</t>
  </si>
  <si>
    <t>195.</t>
  </si>
  <si>
    <t xml:space="preserve"> 2) umowy, których realizacja w roku budżetowym i w latach następnych jest niezbędna dla 
     zapewnienia ciągłości działania jednostki i których płatności przypadają w okresie 
     dłuższym niż rok</t>
  </si>
  <si>
    <t>196.</t>
  </si>
  <si>
    <t>197.</t>
  </si>
  <si>
    <t>Dostawa oleju opałowego - Funkcjonowania jednostki</t>
  </si>
  <si>
    <t>198.</t>
  </si>
  <si>
    <t>Dostawa produktów paliwowych - Zapewnienie funkcjonowania jednostki</t>
  </si>
  <si>
    <t>199.</t>
  </si>
  <si>
    <t>Dostawa produktów pozapaliwowych - Zapewnienie funkcjonowania jednostki</t>
  </si>
  <si>
    <t>200.</t>
  </si>
  <si>
    <t>Razem Cieplej - Rozwój Warmińsko-Mazurskiego Klastra Ciepłowniczego - Zwiększenie innowacyjności, konkurencyjności, dostępu do know-how</t>
  </si>
  <si>
    <t>201.</t>
  </si>
  <si>
    <t>Umowa 04/P-09001 monitorowanie systemu ISO - Zapewnienie funkcjonowania jednostki</t>
  </si>
  <si>
    <t>202.</t>
  </si>
  <si>
    <t>Umowa Nr 19/RDW/N/2010 wynajem pomieszczeń - Zapewnienie funkcjonowania jednostki</t>
  </si>
  <si>
    <t>203.</t>
  </si>
  <si>
    <t>Umowa Nr 30/RDW/N/2010 usługi medyczne - Zapewnienie funkcjonowania jednostki</t>
  </si>
  <si>
    <t>204.</t>
  </si>
  <si>
    <t>205.</t>
  </si>
  <si>
    <t>3) gwarancje i poręczenia udzielane przez jednostki samorządu terytorialnego (razem)</t>
  </si>
  <si>
    <t>206.</t>
  </si>
  <si>
    <t>207.</t>
  </si>
  <si>
    <t>Poręczenie dla Ośrodka Rehabilitacyjno -Terapeutycznego Dla Dzieci i Młodzieży w Elblągu - Poprawa efektywności funkcjonowania systemu ochrony zdrowia</t>
  </si>
  <si>
    <t>208.</t>
  </si>
  <si>
    <t>Poręczenie dla Samodzielnego Publicznego Zespołu Gruźlicy i Chorób Płuc w Olsztynie - Poprawa efektywności funkcjonowania systemu ochrony zdrowia</t>
  </si>
  <si>
    <t>209.</t>
  </si>
  <si>
    <t>Poręczenie dla Wojewódzkiego Specjalistycznego Szpitala Dziecięcego w Olsztynie  - Poprawa efektywności funkcjonowania systemu ochrony zdrowia</t>
  </si>
  <si>
    <t>210.</t>
  </si>
  <si>
    <t>Poręczenie dla Wojewódzkiego Szpitala Specjalistyczny w Olsztynie - Poprawa efektywności funkcjonowania systemu ochrony zdrowia</t>
  </si>
  <si>
    <t>211.</t>
  </si>
  <si>
    <t>Poręczenie dla Wojewódzkiego Szpitala Zespolonego w Elblągu - Poprawa efektywności funkcjonowania systemu ochrony zdrowia</t>
  </si>
  <si>
    <t>212.</t>
  </si>
  <si>
    <t>Poręczenie dla Wojewódzkiego Zespołu Lecznictwa Psychiatrycznego w Olsztynie - Poprawa efektywności funkcjonowania systemu ochrony zdrowia</t>
  </si>
  <si>
    <t>213.</t>
  </si>
  <si>
    <t xml:space="preserve">Poręczenie kredytu bankowego Muzem Kultury Ludowej w Węgorzewie - Kontynuacja zadania pn. "Infrastruktura społeczna kompleks pracowni rzemiosł tradycyjnych" </t>
  </si>
  <si>
    <t>214.</t>
  </si>
  <si>
    <t>w zł</t>
  </si>
  <si>
    <t xml:space="preserve">   a) programy, projekty lub zadania związane z programami realizowanymi z udziałem 
       środków, o których mowa w art. 5 ust. 1 pkt 2 i 3, (razem) 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</si>
</sst>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8"/>
      <color indexed="8"/>
      <name val="Arial"/>
      <charset val="204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>
      <alignment vertical="top"/>
    </xf>
    <xf numFmtId="0" fontId="1" fillId="0" borderId="0"/>
  </cellStyleXfs>
  <cellXfs count="144">
    <xf numFmtId="0" fontId="0" fillId="0" borderId="0" xfId="0" applyAlignment="1"/>
    <xf numFmtId="0" fontId="2" fillId="2" borderId="0" xfId="0" applyNumberFormat="1" applyFont="1" applyFill="1" applyBorder="1" applyAlignment="1" applyProtection="1">
      <alignment horizontal="left"/>
      <protection locked="0"/>
    </xf>
    <xf numFmtId="0" fontId="2" fillId="2" borderId="0" xfId="0" applyNumberFormat="1" applyFont="1" applyFill="1" applyBorder="1" applyAlignment="1" applyProtection="1">
      <alignment horizontal="right"/>
      <protection locked="0"/>
    </xf>
    <xf numFmtId="0" fontId="2" fillId="2" borderId="0" xfId="0" applyNumberFormat="1" applyFont="1" applyFill="1" applyBorder="1" applyAlignment="1" applyProtection="1">
      <alignment horizontal="right" vertical="top"/>
      <protection locked="0"/>
    </xf>
    <xf numFmtId="0" fontId="2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NumberFormat="1" applyFont="1" applyFill="1" applyBorder="1" applyAlignment="1" applyProtection="1">
      <alignment horizontal="left"/>
      <protection locked="0"/>
    </xf>
    <xf numFmtId="0" fontId="3" fillId="2" borderId="0" xfId="0" applyNumberFormat="1" applyFont="1" applyFill="1" applyBorder="1" applyAlignment="1" applyProtection="1">
      <protection locked="0"/>
    </xf>
    <xf numFmtId="0" fontId="3" fillId="2" borderId="0" xfId="0" applyNumberFormat="1" applyFont="1" applyFill="1" applyBorder="1" applyAlignment="1" applyProtection="1">
      <alignment horizontal="right"/>
      <protection locked="0"/>
    </xf>
    <xf numFmtId="0" fontId="3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3" borderId="0" xfId="0" applyNumberFormat="1" applyFont="1" applyFill="1" applyAlignment="1" applyProtection="1">
      <alignment horizontal="center" vertical="center" wrapText="1"/>
      <protection locked="0"/>
    </xf>
    <xf numFmtId="0" fontId="2" fillId="2" borderId="0" xfId="0" applyNumberFormat="1" applyFont="1" applyFill="1" applyBorder="1" applyAlignment="1" applyProtection="1">
      <protection locked="0"/>
    </xf>
    <xf numFmtId="0" fontId="2" fillId="2" borderId="0" xfId="0" applyNumberFormat="1" applyFont="1" applyFill="1" applyBorder="1" applyAlignment="1" applyProtection="1">
      <alignment horizont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NumberFormat="1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5" xfId="0" applyNumberFormat="1" applyFont="1" applyFill="1" applyBorder="1" applyAlignment="1" applyProtection="1">
      <alignment horizontal="left" vertical="center" wrapText="1"/>
      <protection locked="0"/>
    </xf>
    <xf numFmtId="3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7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10" xfId="0" applyNumberFormat="1" applyFont="1" applyFill="1" applyBorder="1" applyAlignment="1" applyProtection="1">
      <alignment vertical="center" wrapText="1"/>
      <protection locked="0"/>
    </xf>
    <xf numFmtId="49" fontId="2" fillId="3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2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0" xfId="0" applyNumberFormat="1" applyFont="1" applyFill="1" applyBorder="1" applyAlignment="1" applyProtection="1">
      <alignment vertical="center" wrapText="1"/>
      <protection locked="0"/>
    </xf>
    <xf numFmtId="49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6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left"/>
      <protection locked="0"/>
    </xf>
    <xf numFmtId="0" fontId="7" fillId="4" borderId="1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 applyProtection="1">
      <alignment horizontal="left" vertical="top" wrapText="1"/>
      <protection locked="0"/>
    </xf>
    <xf numFmtId="49" fontId="7" fillId="3" borderId="10" xfId="0" applyNumberFormat="1" applyFont="1" applyFill="1" applyBorder="1" applyAlignment="1" applyProtection="1">
      <alignment horizontal="left" vertical="top" wrapText="1"/>
      <protection locked="0"/>
    </xf>
    <xf numFmtId="49" fontId="7" fillId="3" borderId="11" xfId="0" applyNumberFormat="1" applyFont="1" applyFill="1" applyBorder="1" applyAlignment="1" applyProtection="1">
      <alignment horizontal="left" vertical="top" wrapText="1"/>
      <protection locked="0"/>
    </xf>
    <xf numFmtId="3" fontId="7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7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7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7" fillId="3" borderId="14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 applyProtection="1">
      <alignment horizontal="left"/>
      <protection locked="0"/>
    </xf>
    <xf numFmtId="0" fontId="8" fillId="4" borderId="1" xfId="0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0" xfId="0" applyNumberFormat="1" applyFont="1" applyFill="1" applyBorder="1" applyAlignment="1" applyProtection="1">
      <alignment vertical="center" wrapText="1"/>
      <protection locked="0"/>
    </xf>
    <xf numFmtId="49" fontId="8" fillId="3" borderId="10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8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8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14" xfId="0" applyNumberFormat="1" applyFont="1" applyFill="1" applyBorder="1" applyAlignment="1" applyProtection="1">
      <alignment horizontal="right" vertical="center" wrapText="1"/>
      <protection locked="0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left"/>
      <protection locked="0"/>
    </xf>
    <xf numFmtId="0" fontId="9" fillId="4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6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3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13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14" xfId="0" applyNumberFormat="1" applyFont="1" applyFill="1" applyBorder="1" applyAlignment="1" applyProtection="1">
      <alignment horizontal="right" vertical="center" wrapText="1"/>
      <protection locked="0"/>
    </xf>
    <xf numFmtId="3" fontId="9" fillId="4" borderId="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0" xfId="0" applyNumberFormat="1" applyFont="1" applyFill="1" applyBorder="1" applyAlignment="1" applyProtection="1">
      <alignment vertical="center" wrapText="1"/>
      <protection locked="0"/>
    </xf>
    <xf numFmtId="49" fontId="3" fillId="3" borderId="12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5" xfId="0" applyNumberFormat="1" applyFont="1" applyFill="1" applyBorder="1" applyAlignment="1" applyProtection="1">
      <alignment vertical="center" wrapText="1"/>
      <protection locked="0"/>
    </xf>
    <xf numFmtId="49" fontId="2" fillId="3" borderId="16" xfId="0" applyNumberFormat="1" applyFont="1" applyFill="1" applyBorder="1" applyAlignment="1" applyProtection="1">
      <alignment vertical="center" wrapText="1"/>
      <protection locked="0"/>
    </xf>
    <xf numFmtId="49" fontId="2" fillId="3" borderId="17" xfId="0" applyNumberFormat="1" applyFont="1" applyFill="1" applyBorder="1" applyAlignment="1" applyProtection="1">
      <alignment vertical="center" wrapText="1"/>
      <protection locked="0"/>
    </xf>
    <xf numFmtId="49" fontId="2" fillId="3" borderId="18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1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18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18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19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20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21" xfId="0" applyNumberFormat="1" applyFont="1" applyFill="1" applyBorder="1" applyAlignment="1" applyProtection="1">
      <alignment vertical="center" wrapText="1"/>
      <protection locked="0"/>
    </xf>
    <xf numFmtId="49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 applyProtection="1">
      <alignment vertical="center" wrapText="1"/>
      <protection locked="0"/>
    </xf>
    <xf numFmtId="49" fontId="3" fillId="3" borderId="22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22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22" xfId="0" applyNumberFormat="1" applyFont="1" applyFill="1" applyBorder="1" applyAlignment="1" applyProtection="1">
      <alignment horizontal="right" vertical="center" wrapText="1"/>
      <protection locked="0"/>
    </xf>
    <xf numFmtId="164" fontId="3" fillId="3" borderId="22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23" xfId="0" applyNumberFormat="1" applyFont="1" applyFill="1" applyBorder="1" applyAlignment="1" applyProtection="1">
      <alignment horizontal="right" vertical="center" wrapText="1"/>
      <protection locked="0"/>
    </xf>
    <xf numFmtId="3" fontId="9" fillId="4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  <protection locked="0"/>
    </xf>
    <xf numFmtId="49" fontId="8" fillId="3" borderId="24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9" xfId="0" applyNumberFormat="1" applyFont="1" applyFill="1" applyBorder="1" applyAlignment="1" applyProtection="1">
      <alignment horizontal="left" vertical="top" wrapText="1"/>
      <protection locked="0"/>
    </xf>
    <xf numFmtId="49" fontId="3" fillId="3" borderId="18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18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8" xfId="0" applyNumberFormat="1" applyFont="1" applyFill="1" applyBorder="1" applyAlignment="1" applyProtection="1">
      <alignment horizontal="right" vertical="center" wrapText="1"/>
      <protection locked="0"/>
    </xf>
    <xf numFmtId="164" fontId="3" fillId="3" borderId="18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19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20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3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7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7" fillId="4" borderId="2" xfId="0" applyFont="1" applyFill="1" applyBorder="1" applyAlignment="1">
      <alignment horizontal="center" vertical="center" wrapText="1"/>
    </xf>
    <xf numFmtId="49" fontId="7" fillId="3" borderId="25" xfId="0" applyNumberFormat="1" applyFont="1" applyFill="1" applyBorder="1" applyAlignment="1" applyProtection="1">
      <alignment horizontal="left" vertical="top" wrapText="1"/>
      <protection locked="0"/>
    </xf>
    <xf numFmtId="49" fontId="7" fillId="3" borderId="15" xfId="0" applyNumberFormat="1" applyFont="1" applyFill="1" applyBorder="1" applyAlignment="1" applyProtection="1">
      <alignment horizontal="left" vertical="top" wrapText="1"/>
      <protection locked="0"/>
    </xf>
    <xf numFmtId="49" fontId="7" fillId="3" borderId="26" xfId="0" applyNumberFormat="1" applyFont="1" applyFill="1" applyBorder="1" applyAlignment="1" applyProtection="1">
      <alignment horizontal="left" vertical="top" wrapText="1"/>
      <protection locked="0"/>
    </xf>
    <xf numFmtId="3" fontId="7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7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7" fillId="3" borderId="7" xfId="0" applyNumberFormat="1" applyFont="1" applyFill="1" applyBorder="1" applyAlignment="1" applyProtection="1">
      <alignment horizontal="right" vertical="center" wrapText="1"/>
      <protection locked="0"/>
    </xf>
    <xf numFmtId="3" fontId="7" fillId="3" borderId="8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2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6" xfId="0" applyNumberFormat="1" applyFont="1" applyFill="1" applyBorder="1" applyAlignment="1" applyProtection="1">
      <alignment horizontal="left" vertical="center" wrapText="1"/>
      <protection locked="0"/>
    </xf>
    <xf numFmtId="49" fontId="7" fillId="3" borderId="13" xfId="0" applyNumberFormat="1" applyFont="1" applyFill="1" applyBorder="1" applyAlignment="1" applyProtection="1">
      <alignment horizontal="left" vertical="center"/>
      <protection locked="0"/>
    </xf>
    <xf numFmtId="49" fontId="7" fillId="3" borderId="16" xfId="0" applyNumberFormat="1" applyFont="1" applyFill="1" applyBorder="1" applyAlignment="1" applyProtection="1">
      <alignment horizontal="left" vertical="center"/>
      <protection locked="0"/>
    </xf>
    <xf numFmtId="49" fontId="7" fillId="3" borderId="24" xfId="0" applyNumberFormat="1" applyFont="1" applyFill="1" applyBorder="1" applyAlignment="1" applyProtection="1">
      <alignment horizontal="left" vertical="center"/>
      <protection locked="0"/>
    </xf>
    <xf numFmtId="49" fontId="3" fillId="3" borderId="17" xfId="0" applyNumberFormat="1" applyFont="1" applyFill="1" applyBorder="1" applyAlignment="1" applyProtection="1">
      <alignment vertical="center" wrapText="1"/>
      <protection locked="0"/>
    </xf>
    <xf numFmtId="49" fontId="3" fillId="3" borderId="15" xfId="0" applyNumberFormat="1" applyFont="1" applyFill="1" applyBorder="1" applyAlignment="1" applyProtection="1">
      <alignment vertical="center" wrapText="1"/>
      <protection locked="0"/>
    </xf>
    <xf numFmtId="49" fontId="6" fillId="3" borderId="13" xfId="0" applyNumberFormat="1" applyFont="1" applyFill="1" applyBorder="1" applyAlignment="1" applyProtection="1">
      <alignment horizontal="left" vertical="top" wrapText="1"/>
      <protection locked="0"/>
    </xf>
    <xf numFmtId="49" fontId="6" fillId="3" borderId="16" xfId="0" applyNumberFormat="1" applyFont="1" applyFill="1" applyBorder="1" applyAlignment="1" applyProtection="1">
      <alignment horizontal="left" vertical="top" wrapText="1"/>
      <protection locked="0"/>
    </xf>
    <xf numFmtId="49" fontId="6" fillId="3" borderId="24" xfId="0" applyNumberFormat="1" applyFont="1" applyFill="1" applyBorder="1" applyAlignment="1" applyProtection="1">
      <alignment horizontal="left" vertical="top" wrapText="1"/>
      <protection locked="0"/>
    </xf>
    <xf numFmtId="0" fontId="10" fillId="2" borderId="0" xfId="0" applyNumberFormat="1" applyFont="1" applyFill="1" applyBorder="1" applyAlignment="1" applyProtection="1">
      <alignment horizontal="left"/>
      <protection locked="0"/>
    </xf>
    <xf numFmtId="49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6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24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f0037.UM01/Moje%20dokumenty/ROK/Rok%202011/Wykonanie/I.pol/wpf/Infor.Opis/Za&#322;%20Nr%203.bez.g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zedsięwcięcia"/>
      <sheetName val="2011"/>
      <sheetName val="2011.ZDW"/>
    </sheetNames>
    <sheetDataSet>
      <sheetData sheetId="0"/>
      <sheetData sheetId="1">
        <row r="1">
          <cell r="C1" t="str">
            <v>Program</v>
          </cell>
          <cell r="E1" t="str">
            <v>Projekt / Zadanie</v>
          </cell>
          <cell r="F1" t="str">
            <v>Rozdział</v>
          </cell>
          <cell r="H1" t="str">
            <v>Plan</v>
          </cell>
          <cell r="I1" t="str">
            <v>Wykonanie 30.06.2011</v>
          </cell>
          <cell r="M1" t="str">
            <v>Realizuje Jedn</v>
          </cell>
          <cell r="N1" t="str">
            <v>Doch / Wyd</v>
          </cell>
          <cell r="O1" t="str">
            <v>bież/maj</v>
          </cell>
        </row>
        <row r="2">
          <cell r="C2" t="str">
            <v>PO KL</v>
          </cell>
          <cell r="E2" t="str">
            <v>Wsparcie szkoleniowo-doradcze dla pracowników podmiotów odpowiedzialnych za opracowanie i wdrażanie RSI</v>
          </cell>
          <cell r="F2">
            <v>15013</v>
          </cell>
          <cell r="H2">
            <v>225</v>
          </cell>
          <cell r="I2">
            <v>0</v>
          </cell>
          <cell r="M2" t="str">
            <v>EFS</v>
          </cell>
          <cell r="N2" t="str">
            <v>Wydatki</v>
          </cell>
          <cell r="O2" t="str">
            <v>Bieżący</v>
          </cell>
        </row>
        <row r="3">
          <cell r="C3" t="str">
            <v>PO KL</v>
          </cell>
          <cell r="E3" t="str">
            <v>Wsparcie szkoleniowo-doradcze dla pracowników podmiotów odpowiedzialnych za opracowanie i wdrażanie RSI</v>
          </cell>
          <cell r="F3">
            <v>15013</v>
          </cell>
          <cell r="H3">
            <v>-225</v>
          </cell>
          <cell r="I3">
            <v>0</v>
          </cell>
          <cell r="M3" t="str">
            <v>EFS</v>
          </cell>
          <cell r="N3" t="str">
            <v>Wydatki</v>
          </cell>
          <cell r="O3" t="str">
            <v>Bieżący</v>
          </cell>
        </row>
        <row r="4">
          <cell r="C4" t="str">
            <v>PO KL</v>
          </cell>
          <cell r="E4" t="str">
            <v>Wsparcie szkoleniowo-doradcze dla pracowników podmiotów odpowiedzialnych za opracowanie i wdrażanie RSI</v>
          </cell>
          <cell r="F4">
            <v>15013</v>
          </cell>
          <cell r="H4">
            <v>70094</v>
          </cell>
          <cell r="I4">
            <v>0</v>
          </cell>
          <cell r="M4" t="str">
            <v>EFS</v>
          </cell>
          <cell r="N4" t="str">
            <v>Wydatki</v>
          </cell>
          <cell r="O4" t="str">
            <v>Bieżący</v>
          </cell>
        </row>
        <row r="5">
          <cell r="C5" t="str">
            <v>PO KL</v>
          </cell>
          <cell r="E5" t="str">
            <v>Wsparcie szkoleniowo-doradcze dla pracowników podmiotów odpowiedzialnych za opracowanie i wdrażanie RSI</v>
          </cell>
          <cell r="F5">
            <v>15013</v>
          </cell>
          <cell r="H5">
            <v>-4185</v>
          </cell>
          <cell r="I5">
            <v>0</v>
          </cell>
          <cell r="M5" t="str">
            <v>EFS</v>
          </cell>
          <cell r="N5" t="str">
            <v>Wydatki</v>
          </cell>
          <cell r="O5" t="str">
            <v>Bieżący</v>
          </cell>
        </row>
        <row r="6">
          <cell r="C6" t="str">
            <v>PO KL</v>
          </cell>
          <cell r="E6" t="str">
            <v>Wsparcie szkoleniowo-doradcze dla pracowników podmiotów odpowiedzialnych za opracowanie i wdrażanie RSI</v>
          </cell>
          <cell r="F6">
            <v>15013</v>
          </cell>
          <cell r="H6">
            <v>-55789</v>
          </cell>
          <cell r="I6">
            <v>0</v>
          </cell>
          <cell r="M6" t="str">
            <v>EFS</v>
          </cell>
          <cell r="N6" t="str">
            <v>Wydatki</v>
          </cell>
          <cell r="O6" t="str">
            <v>Bieżący</v>
          </cell>
        </row>
        <row r="7">
          <cell r="C7" t="str">
            <v>PO KL</v>
          </cell>
          <cell r="E7" t="str">
            <v>Wsparcie szkoleniowo-doradcze dla pracowników podmiotów odpowiedzialnych za opracowanie i wdrażanie RSI</v>
          </cell>
          <cell r="F7">
            <v>15013</v>
          </cell>
          <cell r="H7">
            <v>-10120</v>
          </cell>
          <cell r="I7">
            <v>0</v>
          </cell>
          <cell r="M7" t="str">
            <v>EFS</v>
          </cell>
          <cell r="N7" t="str">
            <v>Wydatki</v>
          </cell>
          <cell r="O7" t="str">
            <v>Bieżący</v>
          </cell>
        </row>
        <row r="8">
          <cell r="C8" t="str">
            <v>PO KL</v>
          </cell>
          <cell r="E8" t="str">
            <v>Wsparcie szkoleniowo-doradcze dla pracowników podmiotów odpowiedzialnych za opracowanie i wdrażanie RSI</v>
          </cell>
          <cell r="F8">
            <v>15013</v>
          </cell>
          <cell r="H8">
            <v>225</v>
          </cell>
          <cell r="I8">
            <v>0</v>
          </cell>
          <cell r="M8" t="str">
            <v>EFS</v>
          </cell>
          <cell r="N8" t="str">
            <v>Wydatki</v>
          </cell>
          <cell r="O8" t="str">
            <v>Bieżący</v>
          </cell>
        </row>
        <row r="9">
          <cell r="C9" t="str">
            <v>PO KL</v>
          </cell>
          <cell r="E9" t="str">
            <v>Wsparcie szkoleniowo-doradcze dla pracowników podmiotów odpowiedzialnych za opracowanie i wdrażanie RSI</v>
          </cell>
          <cell r="F9">
            <v>15013</v>
          </cell>
          <cell r="H9">
            <v>-225</v>
          </cell>
          <cell r="I9">
            <v>0</v>
          </cell>
          <cell r="M9" t="str">
            <v>EFS</v>
          </cell>
          <cell r="N9" t="str">
            <v>Wydatki</v>
          </cell>
          <cell r="O9" t="str">
            <v>Bieżący</v>
          </cell>
        </row>
        <row r="10">
          <cell r="C10" t="str">
            <v>PO KL</v>
          </cell>
          <cell r="E10" t="str">
            <v>Regionalny System Wspierania Innowacji - IV edycja</v>
          </cell>
          <cell r="F10">
            <v>15013</v>
          </cell>
          <cell r="H10">
            <v>2595</v>
          </cell>
          <cell r="I10">
            <v>1373</v>
          </cell>
          <cell r="M10" t="str">
            <v>EFS</v>
          </cell>
          <cell r="N10" t="str">
            <v>Wydatki</v>
          </cell>
          <cell r="O10" t="str">
            <v>Bieżący</v>
          </cell>
        </row>
        <row r="11">
          <cell r="C11" t="str">
            <v>PO KL</v>
          </cell>
          <cell r="E11" t="str">
            <v>Regionalny System Wspierania Innowacji - IV edycja</v>
          </cell>
          <cell r="F11">
            <v>15013</v>
          </cell>
          <cell r="H11">
            <v>1329</v>
          </cell>
          <cell r="I11">
            <v>0</v>
          </cell>
          <cell r="M11" t="str">
            <v>EFS</v>
          </cell>
          <cell r="N11" t="str">
            <v>Wydatki</v>
          </cell>
          <cell r="O11" t="str">
            <v>Bieżący</v>
          </cell>
        </row>
        <row r="12">
          <cell r="C12" t="str">
            <v>PO KL</v>
          </cell>
          <cell r="E12" t="str">
            <v>Regionalny System Wspierania Innowacji - IV edycja</v>
          </cell>
          <cell r="F12">
            <v>15013</v>
          </cell>
          <cell r="H12">
            <v>236</v>
          </cell>
          <cell r="I12">
            <v>106</v>
          </cell>
          <cell r="M12" t="str">
            <v>EFS</v>
          </cell>
          <cell r="N12" t="str">
            <v>Wydatki</v>
          </cell>
          <cell r="O12" t="str">
            <v>Bieżący</v>
          </cell>
        </row>
        <row r="13">
          <cell r="C13" t="str">
            <v>PO KL</v>
          </cell>
          <cell r="E13" t="str">
            <v>Regionalny System Wspierania Innowacji - IV edycja</v>
          </cell>
          <cell r="F13">
            <v>15013</v>
          </cell>
          <cell r="H13">
            <v>433</v>
          </cell>
          <cell r="I13">
            <v>203</v>
          </cell>
          <cell r="M13" t="str">
            <v>EFS</v>
          </cell>
          <cell r="N13" t="str">
            <v>Wydatki</v>
          </cell>
          <cell r="O13" t="str">
            <v>Bieżący</v>
          </cell>
        </row>
        <row r="14">
          <cell r="C14" t="str">
            <v>PO KL</v>
          </cell>
          <cell r="E14" t="str">
            <v>Regionalny System Wspierania Innowacji - IV edycja</v>
          </cell>
          <cell r="F14">
            <v>15013</v>
          </cell>
          <cell r="H14">
            <v>203</v>
          </cell>
          <cell r="I14">
            <v>0</v>
          </cell>
          <cell r="M14" t="str">
            <v>EFS</v>
          </cell>
          <cell r="N14" t="str">
            <v>Wydatki</v>
          </cell>
          <cell r="O14" t="str">
            <v>Bieżący</v>
          </cell>
        </row>
        <row r="15">
          <cell r="C15" t="str">
            <v>PO KL</v>
          </cell>
          <cell r="E15" t="str">
            <v>Regionalny System Wspierania Innowacji - IV edycja</v>
          </cell>
          <cell r="F15">
            <v>15013</v>
          </cell>
          <cell r="H15">
            <v>67</v>
          </cell>
          <cell r="I15">
            <v>33</v>
          </cell>
          <cell r="M15" t="str">
            <v>EFS</v>
          </cell>
          <cell r="N15" t="str">
            <v>Wydatki</v>
          </cell>
          <cell r="O15" t="str">
            <v>Bieżący</v>
          </cell>
        </row>
        <row r="16">
          <cell r="C16" t="str">
            <v>PO KL</v>
          </cell>
          <cell r="E16" t="str">
            <v>Regionalny System Wspierania Innowacji - IV edycja</v>
          </cell>
          <cell r="F16">
            <v>15013</v>
          </cell>
          <cell r="H16">
            <v>31</v>
          </cell>
          <cell r="I16">
            <v>0</v>
          </cell>
          <cell r="M16" t="str">
            <v>EFS</v>
          </cell>
          <cell r="N16" t="str">
            <v>Wydatki</v>
          </cell>
          <cell r="O16" t="str">
            <v>Bieżący</v>
          </cell>
        </row>
        <row r="17">
          <cell r="C17" t="str">
            <v>PO KL</v>
          </cell>
          <cell r="E17" t="str">
            <v>Regionalny System Wspierania Innowacji - IV edycja</v>
          </cell>
          <cell r="F17">
            <v>15013</v>
          </cell>
          <cell r="H17">
            <v>140039</v>
          </cell>
          <cell r="I17">
            <v>77350</v>
          </cell>
          <cell r="M17" t="str">
            <v>EFS</v>
          </cell>
          <cell r="N17" t="str">
            <v>Wydatki</v>
          </cell>
          <cell r="O17" t="str">
            <v>Bieżący</v>
          </cell>
        </row>
        <row r="18">
          <cell r="C18" t="str">
            <v>PO KL</v>
          </cell>
          <cell r="E18" t="str">
            <v>Regionalny System Wspierania Innowacji - IV edycja</v>
          </cell>
          <cell r="F18">
            <v>15013</v>
          </cell>
          <cell r="H18">
            <v>54226</v>
          </cell>
          <cell r="I18">
            <v>0</v>
          </cell>
          <cell r="M18" t="str">
            <v>EFS</v>
          </cell>
          <cell r="N18" t="str">
            <v>Wydatki</v>
          </cell>
          <cell r="O18" t="str">
            <v>Bieżący</v>
          </cell>
        </row>
        <row r="19">
          <cell r="C19" t="str">
            <v>PO KL</v>
          </cell>
          <cell r="E19" t="str">
            <v>Regionalny System Wspierania Innowacji - IV edycja</v>
          </cell>
          <cell r="F19">
            <v>15013</v>
          </cell>
          <cell r="H19">
            <v>29406</v>
          </cell>
          <cell r="I19">
            <v>15559</v>
          </cell>
          <cell r="M19" t="str">
            <v>EFS</v>
          </cell>
          <cell r="N19" t="str">
            <v>Wydatki</v>
          </cell>
          <cell r="O19" t="str">
            <v>Bieżący</v>
          </cell>
        </row>
        <row r="20">
          <cell r="C20" t="str">
            <v>PO KL</v>
          </cell>
          <cell r="E20" t="str">
            <v>Regionalny System Wspierania Innowacji - IV edycja</v>
          </cell>
          <cell r="F20">
            <v>15013</v>
          </cell>
          <cell r="H20">
            <v>15067</v>
          </cell>
          <cell r="I20">
            <v>0</v>
          </cell>
          <cell r="M20" t="str">
            <v>EFS</v>
          </cell>
          <cell r="N20" t="str">
            <v>Wydatki</v>
          </cell>
          <cell r="O20" t="str">
            <v>Bieżący</v>
          </cell>
        </row>
        <row r="21">
          <cell r="C21" t="str">
            <v>PO KL</v>
          </cell>
          <cell r="E21" t="str">
            <v>Regionalny System Wspierania Innowacji - IV edycja</v>
          </cell>
          <cell r="F21">
            <v>15013</v>
          </cell>
          <cell r="H21">
            <v>2673</v>
          </cell>
          <cell r="I21">
            <v>1202</v>
          </cell>
          <cell r="M21" t="str">
            <v>EFS</v>
          </cell>
          <cell r="N21" t="str">
            <v>Wydatki</v>
          </cell>
          <cell r="O21" t="str">
            <v>Bieżący</v>
          </cell>
        </row>
        <row r="22">
          <cell r="C22" t="str">
            <v>PO KL</v>
          </cell>
          <cell r="E22" t="str">
            <v>Regionalny System Wspierania Innowacji - IV edycja</v>
          </cell>
          <cell r="F22">
            <v>15013</v>
          </cell>
          <cell r="H22">
            <v>4906</v>
          </cell>
          <cell r="I22">
            <v>2297</v>
          </cell>
          <cell r="M22" t="str">
            <v>EFS</v>
          </cell>
          <cell r="N22" t="str">
            <v>Wydatki</v>
          </cell>
          <cell r="O22" t="str">
            <v>Bieżący</v>
          </cell>
        </row>
        <row r="23">
          <cell r="C23" t="str">
            <v>PO KL</v>
          </cell>
          <cell r="E23" t="str">
            <v>Regionalny System Wspierania Innowacji - IV edycja</v>
          </cell>
          <cell r="F23">
            <v>15013</v>
          </cell>
          <cell r="H23">
            <v>2304</v>
          </cell>
          <cell r="I23">
            <v>0</v>
          </cell>
          <cell r="M23" t="str">
            <v>EFS</v>
          </cell>
          <cell r="N23" t="str">
            <v>Wydatki</v>
          </cell>
          <cell r="O23" t="str">
            <v>Bieżący</v>
          </cell>
        </row>
        <row r="24">
          <cell r="C24" t="str">
            <v>PO KL</v>
          </cell>
          <cell r="E24" t="str">
            <v>Regionalny System Wspierania Innowacji - IV edycja</v>
          </cell>
          <cell r="F24">
            <v>15013</v>
          </cell>
          <cell r="H24">
            <v>755</v>
          </cell>
          <cell r="I24">
            <v>370</v>
          </cell>
          <cell r="M24" t="str">
            <v>EFS</v>
          </cell>
          <cell r="N24" t="str">
            <v>Wydatki</v>
          </cell>
          <cell r="O24" t="str">
            <v>Bieżący</v>
          </cell>
        </row>
        <row r="25">
          <cell r="C25" t="str">
            <v>PO KL</v>
          </cell>
          <cell r="E25" t="str">
            <v>Regionalny System Wspierania Innowacji - IV edycja</v>
          </cell>
          <cell r="F25">
            <v>15013</v>
          </cell>
          <cell r="H25">
            <v>355</v>
          </cell>
          <cell r="I25">
            <v>0</v>
          </cell>
          <cell r="M25" t="str">
            <v>EFS</v>
          </cell>
          <cell r="N25" t="str">
            <v>Wydatki</v>
          </cell>
          <cell r="O25" t="str">
            <v>Bieżący</v>
          </cell>
        </row>
        <row r="26">
          <cell r="C26" t="str">
            <v>PO KL</v>
          </cell>
          <cell r="E26" t="str">
            <v>Regionalny System Wspierania Innowacji - IV edycja</v>
          </cell>
          <cell r="F26">
            <v>15013</v>
          </cell>
          <cell r="H26">
            <v>1587104</v>
          </cell>
          <cell r="I26">
            <v>876632</v>
          </cell>
          <cell r="M26" t="str">
            <v>EFS</v>
          </cell>
          <cell r="N26" t="str">
            <v>Wydatki</v>
          </cell>
          <cell r="O26" t="str">
            <v>Bieżący</v>
          </cell>
        </row>
        <row r="27">
          <cell r="C27" t="str">
            <v>PO KL</v>
          </cell>
          <cell r="E27" t="str">
            <v>Regionalny System Wspierania Innowacji - IV edycja</v>
          </cell>
          <cell r="F27">
            <v>15013</v>
          </cell>
          <cell r="H27">
            <v>614571</v>
          </cell>
          <cell r="I27">
            <v>0</v>
          </cell>
          <cell r="M27" t="str">
            <v>EFS</v>
          </cell>
          <cell r="N27" t="str">
            <v>Wydatki</v>
          </cell>
          <cell r="O27" t="str">
            <v>Bieżący</v>
          </cell>
        </row>
        <row r="28">
          <cell r="C28" t="str">
            <v>PO KL</v>
          </cell>
          <cell r="E28" t="str">
            <v>Regionalny System Wspierania Innowacji - IV edycja</v>
          </cell>
          <cell r="F28">
            <v>75862</v>
          </cell>
          <cell r="H28">
            <v>1624844</v>
          </cell>
          <cell r="I28">
            <v>0</v>
          </cell>
          <cell r="M28" t="str">
            <v>EFS</v>
          </cell>
          <cell r="N28" t="str">
            <v>Dochody</v>
          </cell>
          <cell r="O28" t="str">
            <v>Bieżący</v>
          </cell>
        </row>
        <row r="29">
          <cell r="C29" t="str">
            <v>PO KL</v>
          </cell>
          <cell r="E29" t="str">
            <v>Regionalny System Wspierania Innowacji - IV edycja</v>
          </cell>
          <cell r="F29">
            <v>75862</v>
          </cell>
          <cell r="H29">
            <v>632297</v>
          </cell>
          <cell r="I29">
            <v>0</v>
          </cell>
          <cell r="M29" t="str">
            <v>EFS</v>
          </cell>
          <cell r="N29" t="str">
            <v>Dochody</v>
          </cell>
          <cell r="O29" t="str">
            <v>Bieżący</v>
          </cell>
        </row>
        <row r="30">
          <cell r="C30" t="str">
            <v>PO KL</v>
          </cell>
          <cell r="E30" t="str">
            <v>Regionalny System Wspierania Innowacji - IV edycja</v>
          </cell>
          <cell r="F30">
            <v>75862</v>
          </cell>
          <cell r="H30">
            <v>143370</v>
          </cell>
          <cell r="I30">
            <v>0</v>
          </cell>
          <cell r="M30" t="str">
            <v>EFS</v>
          </cell>
          <cell r="N30" t="str">
            <v>Dochody</v>
          </cell>
          <cell r="O30" t="str">
            <v>Bieżący</v>
          </cell>
        </row>
        <row r="31">
          <cell r="C31" t="str">
            <v>PO KL</v>
          </cell>
          <cell r="E31" t="str">
            <v>Regionalny System Wspierania Innowacji - IV edycja</v>
          </cell>
          <cell r="F31">
            <v>75862</v>
          </cell>
          <cell r="H31">
            <v>55789</v>
          </cell>
          <cell r="I31">
            <v>0</v>
          </cell>
          <cell r="M31" t="str">
            <v>EFS</v>
          </cell>
          <cell r="N31" t="str">
            <v>Dochody</v>
          </cell>
          <cell r="O31" t="str">
            <v>Bieżący</v>
          </cell>
        </row>
        <row r="32">
          <cell r="C32" t="str">
            <v>PO KL</v>
          </cell>
          <cell r="E32" t="str">
            <v>Regionalny System Wspierania Innowacji - IV edycja</v>
          </cell>
          <cell r="F32">
            <v>15013</v>
          </cell>
          <cell r="H32">
            <v>236</v>
          </cell>
          <cell r="I32">
            <v>106</v>
          </cell>
          <cell r="M32" t="str">
            <v>EFS</v>
          </cell>
          <cell r="N32" t="str">
            <v>Wydatki</v>
          </cell>
          <cell r="O32" t="str">
            <v>Bieżący</v>
          </cell>
        </row>
        <row r="33">
          <cell r="C33" t="str">
            <v>RPO</v>
          </cell>
          <cell r="E33" t="str">
            <v>Znakowanie turystyczne regionu Warmii i Mazur</v>
          </cell>
          <cell r="F33">
            <v>63003</v>
          </cell>
          <cell r="H33">
            <v>10199</v>
          </cell>
          <cell r="I33">
            <v>0</v>
          </cell>
          <cell r="M33" t="str">
            <v>Turystyka</v>
          </cell>
          <cell r="N33" t="str">
            <v>Wydatki</v>
          </cell>
          <cell r="O33" t="str">
            <v>Bieżący</v>
          </cell>
        </row>
        <row r="34">
          <cell r="C34" t="str">
            <v>RPO</v>
          </cell>
          <cell r="E34" t="str">
            <v>Znakowanie turystyczne regionu Warmii i Mazur</v>
          </cell>
          <cell r="F34">
            <v>63003</v>
          </cell>
          <cell r="H34">
            <v>750</v>
          </cell>
          <cell r="I34">
            <v>0</v>
          </cell>
          <cell r="M34" t="str">
            <v>Turystyka</v>
          </cell>
          <cell r="N34" t="str">
            <v>Wydatki</v>
          </cell>
          <cell r="O34" t="str">
            <v>Bieżący</v>
          </cell>
        </row>
        <row r="35">
          <cell r="C35" t="str">
            <v>RPO</v>
          </cell>
          <cell r="E35" t="str">
            <v>Znakowanie turystyczne regionu Warmii i Mazur</v>
          </cell>
          <cell r="F35">
            <v>63003</v>
          </cell>
          <cell r="H35">
            <v>675</v>
          </cell>
          <cell r="I35">
            <v>0</v>
          </cell>
          <cell r="M35" t="str">
            <v>Turystyka</v>
          </cell>
          <cell r="N35" t="str">
            <v>Wydatki</v>
          </cell>
          <cell r="O35" t="str">
            <v>Bieżący</v>
          </cell>
        </row>
        <row r="36">
          <cell r="C36" t="str">
            <v>RPO</v>
          </cell>
          <cell r="E36" t="str">
            <v>Zintegrowany system promocji obszaru Kanału Elbląskiego</v>
          </cell>
          <cell r="F36">
            <v>63003</v>
          </cell>
          <cell r="H36">
            <v>16353</v>
          </cell>
          <cell r="I36">
            <v>5419</v>
          </cell>
          <cell r="M36" t="str">
            <v>Turystyka</v>
          </cell>
          <cell r="N36" t="str">
            <v>Wydatki</v>
          </cell>
          <cell r="O36" t="str">
            <v>Bieżący</v>
          </cell>
        </row>
        <row r="37">
          <cell r="C37" t="str">
            <v>RPO</v>
          </cell>
          <cell r="E37" t="str">
            <v>Zintegrowany system promocji obszaru Kanału Elbląskiego</v>
          </cell>
          <cell r="F37">
            <v>63003</v>
          </cell>
          <cell r="H37">
            <v>102</v>
          </cell>
          <cell r="I37">
            <v>0</v>
          </cell>
          <cell r="M37" t="str">
            <v>Turystyka</v>
          </cell>
          <cell r="N37" t="str">
            <v>Wydatki</v>
          </cell>
          <cell r="O37" t="str">
            <v>Bieżący</v>
          </cell>
        </row>
        <row r="38">
          <cell r="C38" t="str">
            <v>Program Współpracy Transgranicznej Litwa-Polska 2007-2013</v>
          </cell>
          <cell r="E38" t="str">
            <v>Wzmocnione kompetencji regionu transgranicznego na rzecz międzynarodowej współpracy: Aktywni Międzynarodowo</v>
          </cell>
          <cell r="F38">
            <v>75095</v>
          </cell>
          <cell r="H38">
            <v>5550</v>
          </cell>
          <cell r="M38" t="str">
            <v>Polityka Regionalna</v>
          </cell>
          <cell r="N38" t="str">
            <v>Wydatki</v>
          </cell>
          <cell r="O38" t="str">
            <v>Bieżący</v>
          </cell>
        </row>
        <row r="39">
          <cell r="C39" t="str">
            <v>Program Współpracy Transgranicznej Litwa-Polska 2007-2013</v>
          </cell>
          <cell r="E39" t="str">
            <v>Wzmocnione kompetencji regionu transgranicznego na rzecz międzynarodowej współpracy: Aktywni Międzynarodowo</v>
          </cell>
          <cell r="F39">
            <v>75095</v>
          </cell>
          <cell r="H39">
            <v>840</v>
          </cell>
          <cell r="M39" t="str">
            <v>Polityka Regionalna</v>
          </cell>
          <cell r="N39" t="str">
            <v>Wydatki</v>
          </cell>
          <cell r="O39" t="str">
            <v>Bieżący</v>
          </cell>
        </row>
        <row r="40">
          <cell r="C40" t="str">
            <v>Program Współpracy Transgranicznej Litwa-Polska 2007-2013</v>
          </cell>
          <cell r="E40" t="str">
            <v>Wzmocnione kompetencji regionu transgranicznego na rzecz międzynarodowej współpracy: Aktywni Międzynarodowo</v>
          </cell>
          <cell r="F40">
            <v>75095</v>
          </cell>
          <cell r="H40">
            <v>69</v>
          </cell>
          <cell r="M40" t="str">
            <v>Polityka Regionalna</v>
          </cell>
          <cell r="N40" t="str">
            <v>Wydatki</v>
          </cell>
          <cell r="O40" t="str">
            <v>Bieżący</v>
          </cell>
        </row>
        <row r="41">
          <cell r="C41" t="str">
            <v>PO KL</v>
          </cell>
          <cell r="E41" t="str">
            <v>Regionalny System Wspierania Innowacji - IV edycja</v>
          </cell>
          <cell r="F41">
            <v>15013</v>
          </cell>
          <cell r="H41">
            <v>433</v>
          </cell>
          <cell r="I41">
            <v>203</v>
          </cell>
          <cell r="M41" t="str">
            <v>EFS</v>
          </cell>
          <cell r="N41" t="str">
            <v>Wydatki</v>
          </cell>
          <cell r="O41" t="str">
            <v>Bieżący</v>
          </cell>
        </row>
        <row r="42">
          <cell r="C42" t="str">
            <v>PO KL</v>
          </cell>
          <cell r="E42" t="str">
            <v>Regionalny System Wspierania Innowacji - IV edycja</v>
          </cell>
          <cell r="F42">
            <v>15013</v>
          </cell>
          <cell r="H42">
            <v>203</v>
          </cell>
          <cell r="I42">
            <v>0</v>
          </cell>
          <cell r="M42" t="str">
            <v>EFS</v>
          </cell>
          <cell r="N42" t="str">
            <v>Wydatki</v>
          </cell>
          <cell r="O42" t="str">
            <v>Bieżący</v>
          </cell>
        </row>
        <row r="43">
          <cell r="C43" t="str">
            <v>PO KL</v>
          </cell>
          <cell r="E43" t="str">
            <v>Regionalny System Wspierania Innowacji - IV edycja</v>
          </cell>
          <cell r="F43">
            <v>15013</v>
          </cell>
          <cell r="H43">
            <v>67</v>
          </cell>
          <cell r="I43">
            <v>33</v>
          </cell>
          <cell r="M43" t="str">
            <v>EFS</v>
          </cell>
          <cell r="N43" t="str">
            <v>Wydatki</v>
          </cell>
          <cell r="O43" t="str">
            <v>Bieżący</v>
          </cell>
        </row>
        <row r="44">
          <cell r="C44" t="str">
            <v>PO KL</v>
          </cell>
          <cell r="E44" t="str">
            <v>Regionalny System Wspierania Innowacji - IV edycja</v>
          </cell>
          <cell r="F44">
            <v>15013</v>
          </cell>
          <cell r="H44">
            <v>31</v>
          </cell>
          <cell r="I44">
            <v>0</v>
          </cell>
          <cell r="M44" t="str">
            <v>EFS</v>
          </cell>
          <cell r="N44" t="str">
            <v>Wydatki</v>
          </cell>
          <cell r="O44" t="str">
            <v>Bieżący</v>
          </cell>
        </row>
        <row r="45">
          <cell r="C45" t="str">
            <v>PO KL</v>
          </cell>
          <cell r="E45" t="str">
            <v>Regionalny System Wspierania Innowacji - IV edycja</v>
          </cell>
          <cell r="F45">
            <v>15013</v>
          </cell>
          <cell r="H45">
            <v>140039</v>
          </cell>
          <cell r="I45">
            <v>77350</v>
          </cell>
          <cell r="M45" t="str">
            <v>EFS</v>
          </cell>
          <cell r="N45" t="str">
            <v>Wydatki</v>
          </cell>
          <cell r="O45" t="str">
            <v>Bieżący</v>
          </cell>
        </row>
        <row r="46">
          <cell r="C46" t="str">
            <v>PO KL</v>
          </cell>
          <cell r="E46" t="str">
            <v>Regionalny System Wspierania Innowacji - IV edycja</v>
          </cell>
          <cell r="F46">
            <v>15013</v>
          </cell>
          <cell r="H46">
            <v>54226</v>
          </cell>
          <cell r="I46">
            <v>0</v>
          </cell>
          <cell r="M46" t="str">
            <v>EFS</v>
          </cell>
          <cell r="N46" t="str">
            <v>Wydatki</v>
          </cell>
          <cell r="O46" t="str">
            <v>Bieżący</v>
          </cell>
        </row>
        <row r="47">
          <cell r="C47" t="str">
            <v>PO KL</v>
          </cell>
          <cell r="E47" t="str">
            <v>Regionalny System Wspierania Innowacji - IV edycja</v>
          </cell>
          <cell r="F47">
            <v>15013</v>
          </cell>
          <cell r="H47">
            <v>2595</v>
          </cell>
          <cell r="I47">
            <v>1373</v>
          </cell>
          <cell r="M47" t="str">
            <v>EFS</v>
          </cell>
          <cell r="N47" t="str">
            <v>Wydatki</v>
          </cell>
          <cell r="O47" t="str">
            <v>Bieżący</v>
          </cell>
        </row>
        <row r="48">
          <cell r="C48" t="str">
            <v>PO KL</v>
          </cell>
          <cell r="E48" t="str">
            <v>Regionalny System Wspierania Innowacji - IV edycja</v>
          </cell>
          <cell r="F48">
            <v>15013</v>
          </cell>
          <cell r="H48">
            <v>1329</v>
          </cell>
          <cell r="I48">
            <v>0</v>
          </cell>
          <cell r="M48" t="str">
            <v>EFS</v>
          </cell>
          <cell r="N48" t="str">
            <v>Wydatki</v>
          </cell>
          <cell r="O48" t="str">
            <v>Bieżący</v>
          </cell>
        </row>
        <row r="49">
          <cell r="C49" t="str">
            <v>PO KL</v>
          </cell>
          <cell r="E49" t="str">
            <v>Grono Menadżerów- sieć wspólpracy i wymiany informacji między naukowcami a przedsiębiorcami w województwie warmińsko-mazurskim</v>
          </cell>
          <cell r="F49">
            <v>15013</v>
          </cell>
          <cell r="H49">
            <v>2219</v>
          </cell>
          <cell r="I49">
            <v>814</v>
          </cell>
          <cell r="M49" t="str">
            <v>EFS</v>
          </cell>
          <cell r="N49" t="str">
            <v>Wydatki</v>
          </cell>
          <cell r="O49" t="str">
            <v>Bieżący</v>
          </cell>
        </row>
        <row r="50">
          <cell r="C50" t="str">
            <v>PO KL</v>
          </cell>
          <cell r="E50" t="str">
            <v>Grono Menadżerów- sieć wspólpracy i wymiany informacji między naukowcami a przedsiębiorcami w województwie warmińsko-mazurskim</v>
          </cell>
          <cell r="F50">
            <v>15013</v>
          </cell>
          <cell r="H50">
            <v>491</v>
          </cell>
          <cell r="I50">
            <v>124</v>
          </cell>
          <cell r="M50" t="str">
            <v>EFS</v>
          </cell>
          <cell r="N50" t="str">
            <v>Wydatki</v>
          </cell>
          <cell r="O50" t="str">
            <v>Bieżący</v>
          </cell>
        </row>
        <row r="51">
          <cell r="C51" t="str">
            <v>PO KL</v>
          </cell>
          <cell r="E51" t="str">
            <v>Grono Menadżerów- sieć wspólpracy i wymiany informacji między naukowcami a przedsiębiorcami w województwie warmińsko-mazurskim</v>
          </cell>
          <cell r="F51">
            <v>15013</v>
          </cell>
          <cell r="H51">
            <v>76</v>
          </cell>
          <cell r="I51">
            <v>15</v>
          </cell>
          <cell r="M51" t="str">
            <v>EFS</v>
          </cell>
          <cell r="N51" t="str">
            <v>Wydatki</v>
          </cell>
          <cell r="O51" t="str">
            <v>Bieżący</v>
          </cell>
        </row>
        <row r="52">
          <cell r="C52" t="str">
            <v>PO KL</v>
          </cell>
          <cell r="E52" t="str">
            <v>Grono Menadżerów- sieć wspólpracy i wymiany informacji między naukowcami a przedsiębiorcami w województwie warmińsko-mazurskim</v>
          </cell>
          <cell r="F52">
            <v>15013</v>
          </cell>
          <cell r="H52">
            <v>994</v>
          </cell>
          <cell r="I52">
            <v>945</v>
          </cell>
          <cell r="M52" t="str">
            <v>EFS</v>
          </cell>
          <cell r="N52" t="str">
            <v>Wydatki</v>
          </cell>
          <cell r="O52" t="str">
            <v>Bieżący</v>
          </cell>
        </row>
        <row r="53">
          <cell r="C53" t="str">
            <v>PO KL</v>
          </cell>
          <cell r="E53" t="str">
            <v>Grono Menadżerów- sieć wspólpracy i wymiany informacji między naukowcami a przedsiębiorcami w województwie warmińsko-mazurskim</v>
          </cell>
          <cell r="F53">
            <v>15013</v>
          </cell>
          <cell r="H53">
            <v>150</v>
          </cell>
          <cell r="I53">
            <v>0</v>
          </cell>
          <cell r="M53" t="str">
            <v>EFS</v>
          </cell>
          <cell r="N53" t="str">
            <v>Wydatki</v>
          </cell>
          <cell r="O53" t="str">
            <v>Bieżący</v>
          </cell>
        </row>
        <row r="54">
          <cell r="C54" t="str">
            <v>PO KL</v>
          </cell>
          <cell r="E54" t="str">
            <v>Grono Menadżerów- sieć wspólpracy i wymiany informacji między naukowcami a przedsiębiorcami w województwie warmińsko-mazurskim</v>
          </cell>
          <cell r="F54">
            <v>15013</v>
          </cell>
          <cell r="H54">
            <v>7598</v>
          </cell>
          <cell r="I54">
            <v>6947</v>
          </cell>
          <cell r="M54" t="str">
            <v>EFS</v>
          </cell>
          <cell r="N54" t="str">
            <v>Wydatki</v>
          </cell>
          <cell r="O54" t="str">
            <v>Bieżący</v>
          </cell>
        </row>
        <row r="55">
          <cell r="C55" t="str">
            <v>PO KL</v>
          </cell>
          <cell r="E55" t="str">
            <v>Grono Menadżerów- sieć wspólpracy i wymiany informacji między naukowcami a przedsiębiorcami w województwie warmińsko-mazurskim</v>
          </cell>
          <cell r="F55">
            <v>15013</v>
          </cell>
          <cell r="H55">
            <v>-228</v>
          </cell>
          <cell r="I55">
            <v>0</v>
          </cell>
          <cell r="M55" t="str">
            <v>EFS</v>
          </cell>
          <cell r="N55" t="str">
            <v>Wydatki</v>
          </cell>
          <cell r="O55" t="str">
            <v>Bieżący</v>
          </cell>
        </row>
        <row r="56">
          <cell r="C56" t="str">
            <v>PO KL</v>
          </cell>
          <cell r="E56" t="str">
            <v>Grono Menadżerów- sieć wspólpracy i wymiany informacji między naukowcami a przedsiębiorcami w województwie warmińsko-mazurskim</v>
          </cell>
          <cell r="F56">
            <v>15013</v>
          </cell>
          <cell r="H56">
            <v>25143</v>
          </cell>
          <cell r="I56">
            <v>9219</v>
          </cell>
          <cell r="M56" t="str">
            <v>EFS</v>
          </cell>
          <cell r="N56" t="str">
            <v>Wydatki</v>
          </cell>
          <cell r="O56" t="str">
            <v>Bieżący</v>
          </cell>
        </row>
        <row r="57">
          <cell r="C57" t="str">
            <v>PO KL</v>
          </cell>
          <cell r="E57" t="str">
            <v>Grono Menadżerów- sieć wspólpracy i wymiany informacji między naukowcami a przedsiębiorcami w województwie warmińsko-mazurskim</v>
          </cell>
          <cell r="F57">
            <v>15013</v>
          </cell>
          <cell r="H57">
            <v>5570</v>
          </cell>
          <cell r="I57">
            <v>1401</v>
          </cell>
          <cell r="M57" t="str">
            <v>EFS</v>
          </cell>
          <cell r="N57" t="str">
            <v>Wydatki</v>
          </cell>
          <cell r="O57" t="str">
            <v>Bieżący</v>
          </cell>
        </row>
        <row r="58">
          <cell r="C58" t="str">
            <v>PO KL</v>
          </cell>
          <cell r="E58" t="str">
            <v>Grono Menadżerów- sieć wspólpracy i wymiany informacji między naukowcami a przedsiębiorcami w województwie warmińsko-mazurskim</v>
          </cell>
          <cell r="F58">
            <v>15013</v>
          </cell>
          <cell r="H58">
            <v>857</v>
          </cell>
          <cell r="I58">
            <v>171</v>
          </cell>
          <cell r="M58" t="str">
            <v>EFS</v>
          </cell>
          <cell r="N58" t="str">
            <v>Wydatki</v>
          </cell>
          <cell r="O58" t="str">
            <v>Bieżący</v>
          </cell>
        </row>
        <row r="59">
          <cell r="C59" t="str">
            <v>PO KL</v>
          </cell>
          <cell r="E59" t="str">
            <v>Grono Menadżerów- sieć wspólpracy i wymiany informacji między naukowcami a przedsiębiorcami w województwie warmińsko-mazurskim</v>
          </cell>
          <cell r="F59">
            <v>15013</v>
          </cell>
          <cell r="H59">
            <v>11271</v>
          </cell>
          <cell r="I59">
            <v>10710</v>
          </cell>
          <cell r="M59" t="str">
            <v>EFS</v>
          </cell>
          <cell r="N59" t="str">
            <v>Wydatki</v>
          </cell>
          <cell r="O59" t="str">
            <v>Bieżący</v>
          </cell>
        </row>
        <row r="60">
          <cell r="C60" t="str">
            <v>PO KL</v>
          </cell>
          <cell r="E60" t="str">
            <v>Grono Menadżerów- sieć wspólpracy i wymiany informacji między naukowcami a przedsiębiorcami w województwie warmińsko-mazurskim</v>
          </cell>
          <cell r="F60">
            <v>15013</v>
          </cell>
          <cell r="H60">
            <v>1700</v>
          </cell>
          <cell r="I60">
            <v>0</v>
          </cell>
          <cell r="M60" t="str">
            <v>EFS</v>
          </cell>
          <cell r="N60" t="str">
            <v>Wydatki</v>
          </cell>
          <cell r="O60" t="str">
            <v>Bieżący</v>
          </cell>
        </row>
        <row r="61">
          <cell r="C61" t="str">
            <v>PO KL</v>
          </cell>
          <cell r="E61" t="str">
            <v>Grono Menadżerów- sieć wspólpracy i wymiany informacji między naukowcami a przedsiębiorcami w województwie warmińsko-mazurskim</v>
          </cell>
          <cell r="F61">
            <v>15013</v>
          </cell>
          <cell r="H61">
            <v>86114</v>
          </cell>
          <cell r="I61">
            <v>78738</v>
          </cell>
          <cell r="M61" t="str">
            <v>EFS</v>
          </cell>
          <cell r="N61" t="str">
            <v>Wydatki</v>
          </cell>
          <cell r="O61" t="str">
            <v>Bieżący</v>
          </cell>
        </row>
        <row r="62">
          <cell r="C62" t="str">
            <v>Program Współpracy Transgranicznej Litwa-Polska 2007-2013</v>
          </cell>
          <cell r="E62" t="str">
            <v>Wzmocnione kompetencji regionu transgranicznego na rzecz międzynarodowej współpracy: Aktywni Międzynarodowo</v>
          </cell>
          <cell r="F62">
            <v>75095</v>
          </cell>
          <cell r="H62">
            <v>840</v>
          </cell>
          <cell r="M62" t="str">
            <v>Polityka Regionalna</v>
          </cell>
          <cell r="N62" t="str">
            <v>Wydatki</v>
          </cell>
          <cell r="O62" t="str">
            <v>Bieżący</v>
          </cell>
        </row>
        <row r="63">
          <cell r="C63" t="str">
            <v>Program Współpracy Transgranicznej Litwa-Polska 2007-2013</v>
          </cell>
          <cell r="E63" t="str">
            <v>Wzmocnione kompetencji regionu transgranicznego na rzecz międzynarodowej współpracy: Aktywni Międzynarodowo</v>
          </cell>
          <cell r="F63">
            <v>75095</v>
          </cell>
          <cell r="H63">
            <v>1350</v>
          </cell>
          <cell r="M63" t="str">
            <v>Polityka Regionalna</v>
          </cell>
          <cell r="N63" t="str">
            <v>Wydatki</v>
          </cell>
          <cell r="O63" t="str">
            <v>Bieżący</v>
          </cell>
        </row>
        <row r="64">
          <cell r="C64" t="str">
            <v>Program Współpracy Transgranicznej Litwa-Polska 2007-2013</v>
          </cell>
          <cell r="E64" t="str">
            <v>Wzmocnione kompetencji regionu transgranicznego na rzecz międzynarodowej współpracy: Aktywni Międzynarodowo</v>
          </cell>
          <cell r="F64">
            <v>75095</v>
          </cell>
          <cell r="H64">
            <v>18000</v>
          </cell>
          <cell r="M64" t="str">
            <v>Polityka Regionalna</v>
          </cell>
          <cell r="N64" t="str">
            <v>Wydatki</v>
          </cell>
          <cell r="O64" t="str">
            <v>Bieżący</v>
          </cell>
        </row>
        <row r="65">
          <cell r="C65" t="str">
            <v>Program Współpracy Transgranicznej Litwa-Polska 2007-2013</v>
          </cell>
          <cell r="E65" t="str">
            <v>Wzmocnione kompetencji regionu transgranicznego na rzecz międzynarodowej współpracy: Aktywni Międzynarodowo</v>
          </cell>
          <cell r="F65">
            <v>75095</v>
          </cell>
          <cell r="H65">
            <v>2250</v>
          </cell>
          <cell r="M65" t="str">
            <v>Polityka Regionalna</v>
          </cell>
          <cell r="N65" t="str">
            <v>Wydatki</v>
          </cell>
          <cell r="O65" t="str">
            <v>Bieżący</v>
          </cell>
        </row>
        <row r="66">
          <cell r="C66" t="str">
            <v>Program Współpracy Transgranicznej Litwa-Polska 2007-2013</v>
          </cell>
          <cell r="E66" t="str">
            <v>Wzmocnione kompetencji regionu transgranicznego na rzecz międzynarodowej współpracy: Aktywni Międzynarodowo</v>
          </cell>
          <cell r="F66">
            <v>75095</v>
          </cell>
          <cell r="H66">
            <v>750</v>
          </cell>
          <cell r="M66" t="str">
            <v>Polityka Regionalna</v>
          </cell>
          <cell r="N66" t="str">
            <v>Wydatki</v>
          </cell>
          <cell r="O66" t="str">
            <v>Bieżący</v>
          </cell>
        </row>
        <row r="67">
          <cell r="C67" t="str">
            <v>Program Współpracy Transgranicznej Litwa-Polska 2007-2013</v>
          </cell>
          <cell r="E67" t="str">
            <v>Wzmocnione kompetencji regionu transgranicznego na rzecz międzynarodowej współpracy: Aktywni Międzynarodowo</v>
          </cell>
          <cell r="F67">
            <v>75095</v>
          </cell>
          <cell r="H67">
            <v>750</v>
          </cell>
          <cell r="M67" t="str">
            <v>Polityka Regionalna</v>
          </cell>
          <cell r="N67" t="str">
            <v>Wydatki</v>
          </cell>
          <cell r="O67" t="str">
            <v>Bieżący</v>
          </cell>
        </row>
        <row r="68">
          <cell r="C68" t="str">
            <v>PO KL</v>
          </cell>
          <cell r="E68" t="str">
            <v>Grono Menadżerów- sieć wspólpracy i wymiany informacji między naukowcami a przedsiębiorcami w województwie warmińsko-mazurskim</v>
          </cell>
          <cell r="F68">
            <v>15013</v>
          </cell>
          <cell r="H68">
            <v>2219</v>
          </cell>
          <cell r="I68">
            <v>814</v>
          </cell>
          <cell r="M68" t="str">
            <v>EFS</v>
          </cell>
          <cell r="N68" t="str">
            <v>Wydatki</v>
          </cell>
          <cell r="O68" t="str">
            <v>Bieżący</v>
          </cell>
        </row>
        <row r="69">
          <cell r="C69" t="str">
            <v>PO KL</v>
          </cell>
          <cell r="E69" t="str">
            <v>Grono Menadżerów- sieć wspólpracy i wymiany informacji między naukowcami a przedsiębiorcami w województwie warmińsko-mazurskim</v>
          </cell>
          <cell r="F69">
            <v>15013</v>
          </cell>
          <cell r="H69">
            <v>491</v>
          </cell>
          <cell r="I69">
            <v>124</v>
          </cell>
          <cell r="M69" t="str">
            <v>EFS</v>
          </cell>
          <cell r="N69" t="str">
            <v>Wydatki</v>
          </cell>
          <cell r="O69" t="str">
            <v>Bieżący</v>
          </cell>
        </row>
        <row r="70">
          <cell r="C70" t="str">
            <v>PO KL</v>
          </cell>
          <cell r="E70" t="str">
            <v>Grono Menadżerów- sieć wspólpracy i wymiany informacji między naukowcami a przedsiębiorcami w województwie warmińsko-mazurskim</v>
          </cell>
          <cell r="F70">
            <v>15013</v>
          </cell>
          <cell r="H70">
            <v>76</v>
          </cell>
          <cell r="I70">
            <v>15</v>
          </cell>
          <cell r="M70" t="str">
            <v>EFS</v>
          </cell>
          <cell r="N70" t="str">
            <v>Wydatki</v>
          </cell>
          <cell r="O70" t="str">
            <v>Bieżący</v>
          </cell>
        </row>
        <row r="71">
          <cell r="C71" t="str">
            <v>PO KL</v>
          </cell>
          <cell r="E71" t="str">
            <v>Grono Menadżerów- sieć wspólpracy i wymiany informacji między naukowcami a przedsiębiorcami w województwie warmińsko-mazurskim</v>
          </cell>
          <cell r="F71">
            <v>15013</v>
          </cell>
          <cell r="H71">
            <v>994</v>
          </cell>
          <cell r="I71">
            <v>945</v>
          </cell>
          <cell r="M71" t="str">
            <v>EFS</v>
          </cell>
          <cell r="N71" t="str">
            <v>Wydatki</v>
          </cell>
          <cell r="O71" t="str">
            <v>Bieżący</v>
          </cell>
        </row>
        <row r="72">
          <cell r="C72" t="str">
            <v>PO KL</v>
          </cell>
          <cell r="E72" t="str">
            <v>Grono Menadżerów- sieć wspólpracy i wymiany informacji między naukowcami a przedsiębiorcami w województwie warmińsko-mazurskim</v>
          </cell>
          <cell r="F72">
            <v>15013</v>
          </cell>
          <cell r="H72">
            <v>150</v>
          </cell>
          <cell r="I72">
            <v>0</v>
          </cell>
          <cell r="M72" t="str">
            <v>EFS</v>
          </cell>
          <cell r="N72" t="str">
            <v>Wydatki</v>
          </cell>
          <cell r="O72" t="str">
            <v>Bieżący</v>
          </cell>
        </row>
        <row r="73">
          <cell r="C73" t="str">
            <v>PO KL</v>
          </cell>
          <cell r="E73" t="str">
            <v>Grono Menadżerów- sieć wspólpracy i wymiany informacji między naukowcami a przedsiębiorcami w województwie warmińsko-mazurskim</v>
          </cell>
          <cell r="F73">
            <v>15013</v>
          </cell>
          <cell r="H73">
            <v>7598</v>
          </cell>
          <cell r="I73">
            <v>6947</v>
          </cell>
          <cell r="M73" t="str">
            <v>EFS</v>
          </cell>
          <cell r="N73" t="str">
            <v>Wydatki</v>
          </cell>
          <cell r="O73" t="str">
            <v>Bieżący</v>
          </cell>
        </row>
        <row r="74">
          <cell r="C74" t="str">
            <v>PO KL</v>
          </cell>
          <cell r="E74" t="str">
            <v>Grono Menadżerów- sieć wspólpracy i wymiany informacji między naukowcami a przedsiębiorcami w województwie warmińsko-mazurskim</v>
          </cell>
          <cell r="F74">
            <v>75862</v>
          </cell>
          <cell r="H74">
            <v>130655</v>
          </cell>
          <cell r="I74">
            <v>0</v>
          </cell>
          <cell r="M74" t="str">
            <v>EFS</v>
          </cell>
          <cell r="N74" t="str">
            <v>Dochody</v>
          </cell>
          <cell r="O74" t="str">
            <v>Bieżący</v>
          </cell>
        </row>
        <row r="75">
          <cell r="C75" t="str">
            <v>PO KL</v>
          </cell>
          <cell r="E75" t="str">
            <v>Grono Menadżerów- sieć wspólpracy i wymiany informacji między naukowcami a przedsiębiorcami w województwie warmińsko-mazurskim</v>
          </cell>
          <cell r="F75">
            <v>75862</v>
          </cell>
          <cell r="H75">
            <v>11528</v>
          </cell>
          <cell r="I75">
            <v>0</v>
          </cell>
          <cell r="M75" t="str">
            <v>EFS</v>
          </cell>
          <cell r="N75" t="str">
            <v>Dochody</v>
          </cell>
          <cell r="O75" t="str">
            <v>Bieżący</v>
          </cell>
        </row>
        <row r="76">
          <cell r="C76" t="str">
            <v>PO KL</v>
          </cell>
          <cell r="E76" t="str">
            <v>Grono Menadżerów- sieć wspólpracy i wymiany informacji między naukowcami a przedsiębiorcami w województwie warmińsko-mazurskim</v>
          </cell>
          <cell r="F76">
            <v>75862</v>
          </cell>
          <cell r="H76">
            <v>-228</v>
          </cell>
          <cell r="I76">
            <v>0</v>
          </cell>
          <cell r="M76" t="str">
            <v>EFS</v>
          </cell>
          <cell r="N76" t="str">
            <v>Dochody</v>
          </cell>
          <cell r="O76" t="str">
            <v>Bieżący</v>
          </cell>
        </row>
        <row r="77">
          <cell r="C77" t="str">
            <v>PO KL</v>
          </cell>
          <cell r="E77" t="str">
            <v>Dr INNO 3- zwiększenie podaży technologicznej w wojewodztwie warmińsko-mazurskim poprzez stypendia dla doktorantów</v>
          </cell>
          <cell r="F77">
            <v>15013</v>
          </cell>
          <cell r="H77">
            <v>2353</v>
          </cell>
          <cell r="I77">
            <v>0</v>
          </cell>
          <cell r="M77" t="str">
            <v>EFS</v>
          </cell>
          <cell r="N77" t="str">
            <v>Wydatki</v>
          </cell>
          <cell r="O77" t="str">
            <v>Bieżący</v>
          </cell>
        </row>
        <row r="78">
          <cell r="C78" t="str">
            <v>PO KL</v>
          </cell>
          <cell r="E78" t="str">
            <v>Dr INNO 3- zwiększenie podaży technologicznej w wojewodztwie warmińsko-mazurskim poprzez stypendia dla doktorantów</v>
          </cell>
          <cell r="F78">
            <v>15013</v>
          </cell>
          <cell r="H78">
            <v>360</v>
          </cell>
          <cell r="I78">
            <v>0</v>
          </cell>
          <cell r="M78" t="str">
            <v>EFS</v>
          </cell>
          <cell r="N78" t="str">
            <v>Wydatki</v>
          </cell>
          <cell r="O78" t="str">
            <v>Bieżący</v>
          </cell>
        </row>
        <row r="79">
          <cell r="C79" t="str">
            <v>PO KL</v>
          </cell>
          <cell r="E79" t="str">
            <v>Dr INNO 3- zwiększenie podaży technologicznej w wojewodztwie warmińsko-mazurskim poprzez stypendia dla doktorantów</v>
          </cell>
          <cell r="F79">
            <v>15013</v>
          </cell>
          <cell r="H79">
            <v>55</v>
          </cell>
          <cell r="I79">
            <v>0</v>
          </cell>
          <cell r="M79" t="str">
            <v>EFS</v>
          </cell>
          <cell r="N79" t="str">
            <v>Wydatki</v>
          </cell>
          <cell r="O79" t="str">
            <v>Bieżący</v>
          </cell>
        </row>
        <row r="80">
          <cell r="C80" t="str">
            <v>PO KL</v>
          </cell>
          <cell r="E80" t="str">
            <v>Dr INNO 3- zwiększenie podaży technologicznej w wojewodztwie warmińsko-mazurskim poprzez stypendia dla doktorantów</v>
          </cell>
          <cell r="F80">
            <v>15013</v>
          </cell>
          <cell r="H80">
            <v>56</v>
          </cell>
          <cell r="I80">
            <v>0</v>
          </cell>
          <cell r="M80" t="str">
            <v>EFS</v>
          </cell>
          <cell r="N80" t="str">
            <v>Wydatki</v>
          </cell>
          <cell r="O80" t="str">
            <v>Bieżący</v>
          </cell>
        </row>
        <row r="81">
          <cell r="C81" t="str">
            <v>PO KL</v>
          </cell>
          <cell r="E81" t="str">
            <v>Dr INNO 3- zwiększenie podaży technologicznej w wojewodztwie warmińsko-mazurskim poprzez stypendia dla doktorantów</v>
          </cell>
          <cell r="F81">
            <v>15013</v>
          </cell>
          <cell r="H81">
            <v>926</v>
          </cell>
          <cell r="I81">
            <v>0</v>
          </cell>
          <cell r="M81" t="str">
            <v>EFS</v>
          </cell>
          <cell r="N81" t="str">
            <v>Wydatki</v>
          </cell>
          <cell r="O81" t="str">
            <v>Bieżący</v>
          </cell>
        </row>
        <row r="82">
          <cell r="C82" t="str">
            <v>PO KL</v>
          </cell>
          <cell r="E82" t="str">
            <v>Dr INNO 3- zwiększenie podaży technologicznej w wojewodztwie warmińsko-mazurskim poprzez stypendia dla doktorantów</v>
          </cell>
          <cell r="F82">
            <v>15013</v>
          </cell>
          <cell r="H82">
            <v>26660</v>
          </cell>
          <cell r="I82">
            <v>0</v>
          </cell>
          <cell r="M82" t="str">
            <v>EFS</v>
          </cell>
          <cell r="N82" t="str">
            <v>Wydatki</v>
          </cell>
          <cell r="O82" t="str">
            <v>Bieżący</v>
          </cell>
        </row>
        <row r="83">
          <cell r="C83" t="str">
            <v>PO KL</v>
          </cell>
          <cell r="E83" t="str">
            <v>Dr INNO 3- zwiększenie podaży technologicznej w wojewodztwie warmińsko-mazurskim poprzez stypendia dla doktorantów</v>
          </cell>
          <cell r="F83">
            <v>15013</v>
          </cell>
          <cell r="H83">
            <v>4078</v>
          </cell>
          <cell r="I83">
            <v>0</v>
          </cell>
          <cell r="M83" t="str">
            <v>EFS</v>
          </cell>
          <cell r="N83" t="str">
            <v>Wydatki</v>
          </cell>
          <cell r="O83" t="str">
            <v>Bieżący</v>
          </cell>
        </row>
        <row r="84">
          <cell r="C84" t="str">
            <v>PO KL</v>
          </cell>
          <cell r="E84" t="str">
            <v>Dr INNO 3- zwiększenie podaży technologicznej w wojewodztwie warmińsko-mazurskim poprzez stypendia dla doktorantów</v>
          </cell>
          <cell r="F84">
            <v>15013</v>
          </cell>
          <cell r="H84">
            <v>627</v>
          </cell>
          <cell r="I84">
            <v>0</v>
          </cell>
          <cell r="M84" t="str">
            <v>EFS</v>
          </cell>
          <cell r="N84" t="str">
            <v>Wydatki</v>
          </cell>
          <cell r="O84" t="str">
            <v>Bieżący</v>
          </cell>
        </row>
        <row r="85">
          <cell r="C85" t="str">
            <v>PO KL</v>
          </cell>
          <cell r="E85" t="str">
            <v>Dr INNO 3- zwiększenie podaży technologicznej w wojewodztwie warmińsko-mazurskim poprzez stypendia dla doktorantów</v>
          </cell>
          <cell r="F85">
            <v>15013</v>
          </cell>
          <cell r="H85">
            <v>637</v>
          </cell>
          <cell r="I85">
            <v>0</v>
          </cell>
          <cell r="M85" t="str">
            <v>EFS</v>
          </cell>
          <cell r="N85" t="str">
            <v>Wydatki</v>
          </cell>
          <cell r="O85" t="str">
            <v>Bieżący</v>
          </cell>
        </row>
        <row r="86">
          <cell r="C86" t="str">
            <v>PO KL</v>
          </cell>
          <cell r="E86" t="str">
            <v>Dr INNO 3- zwiększenie podaży technologicznej w wojewodztwie warmińsko-mazurskim poprzez stypendia dla doktorantów</v>
          </cell>
          <cell r="F86">
            <v>15013</v>
          </cell>
          <cell r="H86">
            <v>10498</v>
          </cell>
          <cell r="I86">
            <v>0</v>
          </cell>
          <cell r="M86" t="str">
            <v>EFS</v>
          </cell>
          <cell r="N86" t="str">
            <v>Wydatki</v>
          </cell>
          <cell r="O86" t="str">
            <v>Bieżący</v>
          </cell>
        </row>
        <row r="87">
          <cell r="C87" t="str">
            <v>PO KL</v>
          </cell>
          <cell r="E87" t="str">
            <v>Dr INNO 3- zwiększenie podaży technologicznej w wojewodztwie warmińsko-mazurskim poprzez stypendia dla doktorantów</v>
          </cell>
          <cell r="F87">
            <v>75862</v>
          </cell>
          <cell r="H87">
            <v>42500</v>
          </cell>
          <cell r="M87" t="str">
            <v>EFS</v>
          </cell>
          <cell r="N87" t="str">
            <v>Dochody</v>
          </cell>
          <cell r="O87" t="str">
            <v>Bieżący</v>
          </cell>
        </row>
        <row r="88">
          <cell r="C88" t="str">
            <v>PO KL</v>
          </cell>
          <cell r="E88" t="str">
            <v>Dr INNO 3- zwiększenie podaży technologicznej w wojewodztwie warmińsko-mazurskim poprzez stypendia dla doktorantów</v>
          </cell>
          <cell r="F88">
            <v>75862</v>
          </cell>
          <cell r="H88">
            <v>3750</v>
          </cell>
          <cell r="M88" t="str">
            <v>EFS</v>
          </cell>
          <cell r="N88" t="str">
            <v>Dochody</v>
          </cell>
          <cell r="O88" t="str">
            <v>Bieżący</v>
          </cell>
        </row>
        <row r="89">
          <cell r="C89" t="str">
            <v>PO KL</v>
          </cell>
          <cell r="E89" t="str">
            <v>Dr INNO 2 - budowanie potencjału społecznego wysokiej klasy specjalistów w województwie warmińsko-mazurskim</v>
          </cell>
          <cell r="F89">
            <v>15013</v>
          </cell>
          <cell r="H89">
            <v>6834</v>
          </cell>
          <cell r="I89">
            <v>4710</v>
          </cell>
          <cell r="M89" t="str">
            <v>EFS</v>
          </cell>
          <cell r="N89" t="str">
            <v>Wydatki</v>
          </cell>
          <cell r="O89" t="str">
            <v>Bieżący</v>
          </cell>
        </row>
        <row r="90">
          <cell r="C90" t="str">
            <v>PO KL</v>
          </cell>
          <cell r="E90" t="str">
            <v>Dr INNO 2 - budowanie potencjału społecznego wysokiej klasy specjalistów w województwie warmińsko-mazurskim</v>
          </cell>
          <cell r="F90">
            <v>15013</v>
          </cell>
          <cell r="H90">
            <v>77451</v>
          </cell>
          <cell r="I90">
            <v>53382</v>
          </cell>
          <cell r="M90" t="str">
            <v>EFS</v>
          </cell>
          <cell r="N90" t="str">
            <v>Wydatki</v>
          </cell>
          <cell r="O90" t="str">
            <v>Bieżący</v>
          </cell>
        </row>
        <row r="91">
          <cell r="C91" t="str">
            <v>PO KL</v>
          </cell>
          <cell r="E91" t="str">
            <v>Dr INNO 2 - budowanie potencjału społecznego wysokiej klasy specjalistów w województwie warmińsko-mazurskim</v>
          </cell>
          <cell r="F91">
            <v>15013</v>
          </cell>
          <cell r="H91">
            <v>874</v>
          </cell>
          <cell r="I91">
            <v>514</v>
          </cell>
          <cell r="M91" t="str">
            <v>EFS</v>
          </cell>
          <cell r="N91" t="str">
            <v>Wydatki</v>
          </cell>
          <cell r="O91" t="str">
            <v>Bieżący</v>
          </cell>
        </row>
        <row r="92">
          <cell r="C92" t="str">
            <v>PO KL</v>
          </cell>
          <cell r="E92" t="str">
            <v>Dr INNO 2 - budowanie potencjału społecznego wysokiej klasy specjalistów w województwie warmińsko-mazurskim</v>
          </cell>
          <cell r="F92">
            <v>15013</v>
          </cell>
          <cell r="H92">
            <v>9898</v>
          </cell>
          <cell r="I92">
            <v>5821</v>
          </cell>
          <cell r="M92" t="str">
            <v>EFS</v>
          </cell>
          <cell r="N92" t="str">
            <v>Wydatki</v>
          </cell>
          <cell r="O92" t="str">
            <v>Bieżący</v>
          </cell>
        </row>
        <row r="93">
          <cell r="C93" t="str">
            <v>PO KL</v>
          </cell>
          <cell r="E93" t="str">
            <v>Dr INNO 2 - budowanie potencjału społecznego wysokiej klasy specjalistów w województwie warmińsko-mazurskim</v>
          </cell>
          <cell r="F93">
            <v>15013</v>
          </cell>
          <cell r="H93">
            <v>1160</v>
          </cell>
          <cell r="I93">
            <v>774</v>
          </cell>
          <cell r="M93" t="str">
            <v>EFS</v>
          </cell>
          <cell r="N93" t="str">
            <v>Wydatki</v>
          </cell>
          <cell r="O93" t="str">
            <v>Bieżący</v>
          </cell>
        </row>
        <row r="94">
          <cell r="C94" t="str">
            <v>PO KL</v>
          </cell>
          <cell r="E94" t="str">
            <v>Dr INNO 2 - budowanie potencjału społecznego wysokiej klasy specjalistów w województwie warmińsko-mazurskim</v>
          </cell>
          <cell r="F94">
            <v>15013</v>
          </cell>
          <cell r="H94">
            <v>13138</v>
          </cell>
          <cell r="I94">
            <v>8772</v>
          </cell>
          <cell r="M94" t="str">
            <v>EFS</v>
          </cell>
          <cell r="N94" t="str">
            <v>Wydatki</v>
          </cell>
          <cell r="O94" t="str">
            <v>Bieżący</v>
          </cell>
        </row>
        <row r="95">
          <cell r="C95" t="str">
            <v>PO KL</v>
          </cell>
          <cell r="E95" t="str">
            <v>Dr INNO 2 - budowanie potencjału społecznego wysokiej klasy specjalistów w województwie warmińsko-mazurskim</v>
          </cell>
          <cell r="F95">
            <v>15013</v>
          </cell>
          <cell r="H95">
            <v>179</v>
          </cell>
          <cell r="I95">
            <v>98</v>
          </cell>
          <cell r="M95" t="str">
            <v>EFS</v>
          </cell>
          <cell r="N95" t="str">
            <v>Wydatki</v>
          </cell>
          <cell r="O95" t="str">
            <v>Bieżący</v>
          </cell>
        </row>
        <row r="96">
          <cell r="C96" t="str">
            <v>PO KL</v>
          </cell>
          <cell r="E96" t="str">
            <v>Dr INNO 2 - budowanie potencjału społecznego wysokiej klasy specjalistów w województwie warmińsko-mazurskim</v>
          </cell>
          <cell r="F96">
            <v>15013</v>
          </cell>
          <cell r="H96">
            <v>2021</v>
          </cell>
          <cell r="I96">
            <v>1107</v>
          </cell>
          <cell r="M96" t="str">
            <v>EFS</v>
          </cell>
          <cell r="N96" t="str">
            <v>Wydatki</v>
          </cell>
          <cell r="O96" t="str">
            <v>Bieżący</v>
          </cell>
        </row>
        <row r="97">
          <cell r="C97" t="str">
            <v>PO KL</v>
          </cell>
          <cell r="E97" t="str">
            <v>Dr INNO 2 - budowanie potencjału społecznego wysokiej klasy specjalistów w województwie warmińsko-mazurskim</v>
          </cell>
          <cell r="F97">
            <v>15013</v>
          </cell>
          <cell r="H97">
            <v>4500</v>
          </cell>
          <cell r="I97">
            <v>8685</v>
          </cell>
          <cell r="M97" t="str">
            <v>EFS</v>
          </cell>
          <cell r="N97" t="str">
            <v>Wydatki</v>
          </cell>
          <cell r="O97" t="str">
            <v>Bieżący</v>
          </cell>
        </row>
        <row r="98">
          <cell r="C98" t="str">
            <v>PO KL</v>
          </cell>
          <cell r="E98" t="str">
            <v>Dr INNO 2 - budowanie potencjału społecznego wysokiej klasy specjalistów w województwie warmińsko-mazurskim</v>
          </cell>
          <cell r="F98">
            <v>15013</v>
          </cell>
          <cell r="H98">
            <v>4185</v>
          </cell>
          <cell r="I98">
            <v>0</v>
          </cell>
          <cell r="M98" t="str">
            <v>EFS</v>
          </cell>
          <cell r="N98" t="str">
            <v>Wydatki</v>
          </cell>
          <cell r="O98" t="str">
            <v>Bieżący</v>
          </cell>
        </row>
        <row r="99">
          <cell r="C99" t="str">
            <v>PO KL</v>
          </cell>
          <cell r="E99" t="str">
            <v>Dr INNO 2 - budowanie potencjału społecznego wysokiej klasy specjalistów w województwie warmińsko-mazurskim</v>
          </cell>
          <cell r="F99">
            <v>15013</v>
          </cell>
          <cell r="H99">
            <v>51000</v>
          </cell>
          <cell r="I99">
            <v>98430</v>
          </cell>
          <cell r="M99" t="str">
            <v>EFS</v>
          </cell>
          <cell r="N99" t="str">
            <v>Wydatki</v>
          </cell>
          <cell r="O99" t="str">
            <v>Bieżący</v>
          </cell>
        </row>
        <row r="100">
          <cell r="C100" t="str">
            <v>Program Współpracy Transgranicznej Litwa-Polska 2007-2013</v>
          </cell>
          <cell r="E100" t="str">
            <v>Wzmocnione kompetencji regionu transgranicznego na rzecz międzynarodowej współpracy: Aktywni Międzynarodowo</v>
          </cell>
          <cell r="F100">
            <v>75095</v>
          </cell>
          <cell r="H100">
            <v>1500</v>
          </cell>
          <cell r="M100" t="str">
            <v>Polityka Regionalna</v>
          </cell>
          <cell r="N100" t="str">
            <v>Wydatki</v>
          </cell>
          <cell r="O100" t="str">
            <v>Bieżący</v>
          </cell>
        </row>
        <row r="101">
          <cell r="C101" t="str">
            <v>Program Współpracy Transgranicznej Litwa-Polska 2007-2013</v>
          </cell>
          <cell r="E101" t="str">
            <v>Wzmocnione kompetencji regionu transgranicznego na rzecz międzynarodowej współpracy: Aktywni Międzynarodowo</v>
          </cell>
          <cell r="F101">
            <v>75095</v>
          </cell>
          <cell r="H101">
            <v>0</v>
          </cell>
          <cell r="M101" t="str">
            <v>Polityka Regionalna</v>
          </cell>
          <cell r="N101" t="str">
            <v>Wydatki</v>
          </cell>
          <cell r="O101" t="str">
            <v>Bieżący</v>
          </cell>
        </row>
        <row r="102">
          <cell r="C102" t="str">
            <v>Program Współpracy Transgranicznej Litwa-Polska 2007-2013</v>
          </cell>
          <cell r="E102" t="str">
            <v>Wzmocnione kompetencji regionu transgranicznego na rzecz międzynarodowej współpracy: Aktywni Międzynarodowo</v>
          </cell>
          <cell r="F102">
            <v>75095</v>
          </cell>
          <cell r="H102">
            <v>0</v>
          </cell>
          <cell r="M102" t="str">
            <v>Polityka Regionalna</v>
          </cell>
          <cell r="N102" t="str">
            <v>Wydatki</v>
          </cell>
          <cell r="O102" t="str">
            <v>Bieżący</v>
          </cell>
        </row>
        <row r="103">
          <cell r="C103" t="str">
            <v>Program Współpracy Transgranicznej Litwa-Polska 2007-2013</v>
          </cell>
          <cell r="E103" t="str">
            <v>Wzmocnione kompetencji regionu transgranicznego na rzecz międzynarodowej współpracy: Aktywni Międzynarodowo</v>
          </cell>
          <cell r="F103">
            <v>75095</v>
          </cell>
          <cell r="H103">
            <v>10</v>
          </cell>
          <cell r="M103" t="str">
            <v>Polityka Regionalna</v>
          </cell>
          <cell r="N103" t="str">
            <v>Wydatki</v>
          </cell>
          <cell r="O103" t="str">
            <v>Bieżący</v>
          </cell>
        </row>
        <row r="104">
          <cell r="C104" t="str">
            <v>Program Współpracy Transgranicznej Litwa-Polska 2007-2013</v>
          </cell>
          <cell r="E104" t="str">
            <v>Wzmocnione kompetencji regionu transgranicznego na rzecz międzynarodowej współpracy: Aktywni Międzynarodowo</v>
          </cell>
          <cell r="F104">
            <v>75095</v>
          </cell>
          <cell r="H104">
            <v>10</v>
          </cell>
          <cell r="M104" t="str">
            <v>Polityka Regionalna</v>
          </cell>
          <cell r="N104" t="str">
            <v>Wydatki</v>
          </cell>
          <cell r="O104" t="str">
            <v>Bieżący</v>
          </cell>
        </row>
        <row r="105">
          <cell r="C105" t="str">
            <v>PO KL</v>
          </cell>
          <cell r="E105" t="str">
            <v>Dr INNO 2 - budowanie potencjału społecznego wysokiej klasy specjalistów w województwie warmińsko-mazurskim</v>
          </cell>
          <cell r="F105">
            <v>15013</v>
          </cell>
          <cell r="H105">
            <v>47430</v>
          </cell>
          <cell r="I105">
            <v>0</v>
          </cell>
          <cell r="M105" t="str">
            <v>EFS</v>
          </cell>
          <cell r="N105" t="str">
            <v>Wydatki</v>
          </cell>
          <cell r="O105" t="str">
            <v>Bieżący</v>
          </cell>
        </row>
        <row r="106">
          <cell r="C106" t="str">
            <v>PO KL</v>
          </cell>
          <cell r="E106" t="str">
            <v>Dr INNO 2 - budowanie potencjału społecznego wysokiej klasy specjalistów w województwie warmińsko-mazurskim</v>
          </cell>
          <cell r="F106">
            <v>15013</v>
          </cell>
          <cell r="H106">
            <v>135000</v>
          </cell>
          <cell r="I106">
            <v>133875</v>
          </cell>
          <cell r="M106" t="str">
            <v>EFS</v>
          </cell>
          <cell r="N106" t="str">
            <v>Wydatki</v>
          </cell>
          <cell r="O106" t="str">
            <v>Bieżący</v>
          </cell>
        </row>
        <row r="107">
          <cell r="C107" t="str">
            <v>PO KL</v>
          </cell>
          <cell r="E107" t="str">
            <v>Dr INNO 2 - budowanie potencjału społecznego wysokiej klasy specjalistów w województwie warmińsko-mazurskim</v>
          </cell>
          <cell r="F107">
            <v>15013</v>
          </cell>
          <cell r="H107">
            <v>1530000</v>
          </cell>
          <cell r="I107">
            <v>1523590</v>
          </cell>
          <cell r="M107" t="str">
            <v>EFS</v>
          </cell>
          <cell r="N107" t="str">
            <v>Wydatki</v>
          </cell>
          <cell r="O107" t="str">
            <v>Bieżący</v>
          </cell>
        </row>
        <row r="108">
          <cell r="C108" t="str">
            <v>PO KL</v>
          </cell>
          <cell r="E108" t="str">
            <v>Dr INNO 2 - budowanie potencjału społecznego wysokiej klasy specjalistów w województwie warmińsko-mazurskim</v>
          </cell>
          <cell r="F108">
            <v>15013</v>
          </cell>
          <cell r="H108">
            <v>471</v>
          </cell>
          <cell r="I108">
            <v>12</v>
          </cell>
          <cell r="M108" t="str">
            <v>EFS</v>
          </cell>
          <cell r="N108" t="str">
            <v>Wydatki</v>
          </cell>
          <cell r="O108" t="str">
            <v>Bieżący</v>
          </cell>
        </row>
        <row r="109">
          <cell r="C109" t="str">
            <v>PO KL</v>
          </cell>
          <cell r="E109" t="str">
            <v>Dr INNO 2 - budowanie potencjału społecznego wysokiej klasy specjalistów w województwie warmińsko-mazurskim</v>
          </cell>
          <cell r="F109">
            <v>15013</v>
          </cell>
          <cell r="H109">
            <v>5330</v>
          </cell>
          <cell r="I109">
            <v>130</v>
          </cell>
          <cell r="M109" t="str">
            <v>EFS</v>
          </cell>
          <cell r="N109" t="str">
            <v>Wydatki</v>
          </cell>
          <cell r="O109" t="str">
            <v>Bieżący</v>
          </cell>
        </row>
        <row r="110">
          <cell r="C110" t="str">
            <v>RPO</v>
          </cell>
          <cell r="E110" t="str">
            <v>Wypromowanie Marki Warmii i Mazur w układzie partnerskim sieci ENCORE</v>
          </cell>
          <cell r="F110">
            <v>90095</v>
          </cell>
          <cell r="H110">
            <v>-6096</v>
          </cell>
          <cell r="I110">
            <v>1103</v>
          </cell>
          <cell r="M110" t="str">
            <v>Ochrona Środowiska</v>
          </cell>
          <cell r="N110" t="str">
            <v>Wydatki</v>
          </cell>
          <cell r="O110" t="str">
            <v>Bieżący</v>
          </cell>
        </row>
        <row r="111">
          <cell r="C111" t="str">
            <v>RPO</v>
          </cell>
          <cell r="E111" t="str">
            <v>Wypromowanie Marki Warmii i Mazur w układzie partnerskim sieci ENCORE</v>
          </cell>
          <cell r="F111">
            <v>90095</v>
          </cell>
          <cell r="H111">
            <v>3000</v>
          </cell>
          <cell r="I111">
            <v>4708</v>
          </cell>
          <cell r="M111" t="str">
            <v>Ochrona Środowiska</v>
          </cell>
          <cell r="N111" t="str">
            <v>Wydatki</v>
          </cell>
          <cell r="O111" t="str">
            <v>Bieżący</v>
          </cell>
        </row>
        <row r="112">
          <cell r="C112" t="str">
            <v>RPO</v>
          </cell>
          <cell r="E112" t="str">
            <v>Wypromowanie Marki Warmii i Mazur w układzie partnerskim sieci ENCORE</v>
          </cell>
          <cell r="F112">
            <v>90095</v>
          </cell>
          <cell r="H112">
            <v>-300</v>
          </cell>
          <cell r="I112">
            <v>0</v>
          </cell>
          <cell r="M112" t="str">
            <v>Ochrona Środowiska</v>
          </cell>
          <cell r="N112" t="str">
            <v>Wydatki</v>
          </cell>
          <cell r="O112" t="str">
            <v>Bieżący</v>
          </cell>
        </row>
        <row r="113">
          <cell r="C113" t="str">
            <v>RPO</v>
          </cell>
          <cell r="E113" t="str">
            <v>Wypromowanie Marki Warmii i Mazur w układzie partnerskim sieci ENCORE</v>
          </cell>
          <cell r="F113">
            <v>90095</v>
          </cell>
          <cell r="H113">
            <v>7200</v>
          </cell>
          <cell r="I113">
            <v>0</v>
          </cell>
          <cell r="M113" t="str">
            <v>Ochrona Środowiska</v>
          </cell>
          <cell r="N113" t="str">
            <v>Wydatki</v>
          </cell>
          <cell r="O113" t="str">
            <v>Bieżący</v>
          </cell>
        </row>
        <row r="114">
          <cell r="C114" t="str">
            <v>RPO</v>
          </cell>
          <cell r="E114" t="str">
            <v>Wypromowanie Marki Warmii i Mazur w układzie partnerskim sieci ENCORE</v>
          </cell>
          <cell r="F114">
            <v>90095</v>
          </cell>
          <cell r="H114">
            <v>5250</v>
          </cell>
          <cell r="I114">
            <v>0</v>
          </cell>
          <cell r="M114" t="str">
            <v>Ochrona Środowiska</v>
          </cell>
          <cell r="N114" t="str">
            <v>Wydatki</v>
          </cell>
          <cell r="O114" t="str">
            <v>Bieżący</v>
          </cell>
        </row>
        <row r="115">
          <cell r="C115" t="str">
            <v>PO KL</v>
          </cell>
          <cell r="E115" t="str">
            <v>Dr INNO 2 - budowanie potencjału społecznego wysokiej klasy specjalistów w województwie warmińsko-mazurskim</v>
          </cell>
          <cell r="F115">
            <v>15013</v>
          </cell>
          <cell r="H115">
            <v>4781</v>
          </cell>
          <cell r="I115">
            <v>1232</v>
          </cell>
          <cell r="M115" t="str">
            <v>EFS</v>
          </cell>
          <cell r="N115" t="str">
            <v>Wydatki</v>
          </cell>
          <cell r="O115" t="str">
            <v>Bieżący</v>
          </cell>
        </row>
        <row r="116">
          <cell r="C116" t="str">
            <v>PO KL</v>
          </cell>
          <cell r="E116" t="str">
            <v>Dr INNO 2 - budowanie potencjału społecznego wysokiej klasy specjalistów w województwie warmińsko-mazurskim</v>
          </cell>
          <cell r="F116">
            <v>15013</v>
          </cell>
          <cell r="H116">
            <v>54188</v>
          </cell>
          <cell r="I116">
            <v>7624</v>
          </cell>
          <cell r="M116" t="str">
            <v>EFS</v>
          </cell>
          <cell r="N116" t="str">
            <v>Wydatki</v>
          </cell>
          <cell r="O116" t="str">
            <v>Bieżący</v>
          </cell>
        </row>
        <row r="117">
          <cell r="C117" t="str">
            <v>PO KL</v>
          </cell>
          <cell r="E117" t="str">
            <v>Dr INNO 2 - budowanie potencjału społecznego wysokiej klasy specjalistów w województwie warmińsko-mazurskim</v>
          </cell>
          <cell r="F117">
            <v>75862</v>
          </cell>
          <cell r="H117">
            <v>1743026</v>
          </cell>
          <cell r="M117" t="str">
            <v>EFS</v>
          </cell>
          <cell r="N117" t="str">
            <v>Dochody</v>
          </cell>
          <cell r="O117" t="str">
            <v>Bieżący</v>
          </cell>
        </row>
        <row r="118">
          <cell r="C118" t="str">
            <v>PO KL</v>
          </cell>
          <cell r="E118" t="str">
            <v>Dr INNO 2 - budowanie potencjału społecznego wysokiej klasy specjalistów w województwie warmińsko-mazurskim</v>
          </cell>
          <cell r="F118">
            <v>75862</v>
          </cell>
          <cell r="H118">
            <v>47430</v>
          </cell>
          <cell r="M118" t="str">
            <v>EFS</v>
          </cell>
          <cell r="N118" t="str">
            <v>Dochody</v>
          </cell>
          <cell r="O118" t="str">
            <v>Bieżący</v>
          </cell>
        </row>
        <row r="119">
          <cell r="C119" t="str">
            <v>PO KL</v>
          </cell>
          <cell r="E119" t="str">
            <v>Dr INNO 2 - budowanie potencjału społecznego wysokiej klasy specjalistów w województwie warmińsko-mazurskim</v>
          </cell>
          <cell r="F119">
            <v>75862</v>
          </cell>
          <cell r="H119">
            <v>153799</v>
          </cell>
          <cell r="M119" t="str">
            <v>EFS</v>
          </cell>
          <cell r="N119" t="str">
            <v>Dochody</v>
          </cell>
          <cell r="O119" t="str">
            <v>Bieżący</v>
          </cell>
        </row>
        <row r="120">
          <cell r="C120" t="str">
            <v>PO KL</v>
          </cell>
          <cell r="E120" t="str">
            <v>Dr INNO 2 - budowanie potencjału społecznego wysokiej klasy specjalistów w województwie warmińsko-mazurskim</v>
          </cell>
          <cell r="F120">
            <v>75862</v>
          </cell>
          <cell r="H120">
            <v>4185</v>
          </cell>
          <cell r="M120" t="str">
            <v>EFS</v>
          </cell>
          <cell r="N120" t="str">
            <v>Dochody</v>
          </cell>
          <cell r="O120" t="str">
            <v>Bieżący</v>
          </cell>
        </row>
        <row r="121">
          <cell r="C121" t="str">
            <v>PO KL</v>
          </cell>
          <cell r="E121" t="str">
            <v>Dr INNO 2 - budowanie potencjału społecznego wysokiej klasy specjalistów w województwie warmińsko-mazurskim</v>
          </cell>
          <cell r="F121">
            <v>15013</v>
          </cell>
          <cell r="H121">
            <v>6834</v>
          </cell>
          <cell r="I121">
            <v>4710</v>
          </cell>
          <cell r="M121" t="str">
            <v>EFS</v>
          </cell>
          <cell r="N121" t="str">
            <v>Wydatki</v>
          </cell>
          <cell r="O121" t="str">
            <v>Bieżący</v>
          </cell>
        </row>
        <row r="122">
          <cell r="C122" t="str">
            <v>PO KL</v>
          </cell>
          <cell r="E122" t="str">
            <v>Dr INNO 2 - budowanie potencjału społecznego wysokiej klasy specjalistów w województwie warmińsko-mazurskim</v>
          </cell>
          <cell r="F122">
            <v>15013</v>
          </cell>
          <cell r="H122">
            <v>874</v>
          </cell>
          <cell r="I122">
            <v>514</v>
          </cell>
          <cell r="M122" t="str">
            <v>EFS</v>
          </cell>
          <cell r="N122" t="str">
            <v>Wydatki</v>
          </cell>
          <cell r="O122" t="str">
            <v>Bieżący</v>
          </cell>
        </row>
        <row r="123">
          <cell r="C123" t="str">
            <v>PO KL</v>
          </cell>
          <cell r="E123" t="str">
            <v>Dr INNO 2 - budowanie potencjału społecznego wysokiej klasy specjalistów w województwie warmińsko-mazurskim</v>
          </cell>
          <cell r="F123">
            <v>15013</v>
          </cell>
          <cell r="H123">
            <v>1160</v>
          </cell>
          <cell r="I123">
            <v>774</v>
          </cell>
          <cell r="M123" t="str">
            <v>EFS</v>
          </cell>
          <cell r="N123" t="str">
            <v>Wydatki</v>
          </cell>
          <cell r="O123" t="str">
            <v>Bieżący</v>
          </cell>
        </row>
        <row r="124">
          <cell r="C124" t="str">
            <v>PO KL</v>
          </cell>
          <cell r="E124" t="str">
            <v>Dr INNO 2 - budowanie potencjału społecznego wysokiej klasy specjalistów w województwie warmińsko-mazurskim</v>
          </cell>
          <cell r="F124">
            <v>15013</v>
          </cell>
          <cell r="H124">
            <v>179</v>
          </cell>
          <cell r="I124">
            <v>98</v>
          </cell>
          <cell r="M124" t="str">
            <v>EFS</v>
          </cell>
          <cell r="N124" t="str">
            <v>Wydatki</v>
          </cell>
          <cell r="O124" t="str">
            <v>Bieżący</v>
          </cell>
        </row>
        <row r="125">
          <cell r="C125" t="str">
            <v>PO KL</v>
          </cell>
          <cell r="E125" t="str">
            <v>Dr INNO 2 - budowanie potencjału społecznego wysokiej klasy specjalistów w województwie warmińsko-mazurskim</v>
          </cell>
          <cell r="F125">
            <v>15013</v>
          </cell>
          <cell r="H125">
            <v>4500</v>
          </cell>
          <cell r="I125">
            <v>8685</v>
          </cell>
          <cell r="M125" t="str">
            <v>EFS</v>
          </cell>
          <cell r="N125" t="str">
            <v>Wydatki</v>
          </cell>
          <cell r="O125" t="str">
            <v>Bieżący</v>
          </cell>
        </row>
        <row r="126">
          <cell r="C126" t="str">
            <v>PO KL</v>
          </cell>
          <cell r="E126" t="str">
            <v>Dr INNO 2 - budowanie potencjału społecznego wysokiej klasy specjalistów w województwie warmińsko-mazurskim</v>
          </cell>
          <cell r="F126">
            <v>15013</v>
          </cell>
          <cell r="H126">
            <v>4185</v>
          </cell>
          <cell r="I126">
            <v>0</v>
          </cell>
          <cell r="M126" t="str">
            <v>EFS</v>
          </cell>
          <cell r="N126" t="str">
            <v>Wydatki</v>
          </cell>
          <cell r="O126" t="str">
            <v>Bieżący</v>
          </cell>
        </row>
        <row r="127">
          <cell r="C127" t="str">
            <v>PO KL</v>
          </cell>
          <cell r="E127" t="str">
            <v>Dr INNO 2 - budowanie potencjału społecznego wysokiej klasy specjalistów w województwie warmińsko-mazurskim</v>
          </cell>
          <cell r="F127">
            <v>15013</v>
          </cell>
          <cell r="H127">
            <v>135000</v>
          </cell>
          <cell r="I127">
            <v>127535</v>
          </cell>
          <cell r="M127" t="str">
            <v>EFS</v>
          </cell>
          <cell r="N127" t="str">
            <v>Wydatki</v>
          </cell>
          <cell r="O127" t="str">
            <v>Bieżący</v>
          </cell>
        </row>
        <row r="128">
          <cell r="C128" t="str">
            <v>PO KL</v>
          </cell>
          <cell r="E128" t="str">
            <v>Dr INNO 2 - budowanie potencjału społecznego wysokiej klasy specjalistów w województwie warmińsko-mazurskim</v>
          </cell>
          <cell r="F128">
            <v>15013</v>
          </cell>
          <cell r="H128">
            <v>471</v>
          </cell>
          <cell r="I128">
            <v>11</v>
          </cell>
          <cell r="M128" t="str">
            <v>EFS</v>
          </cell>
          <cell r="N128" t="str">
            <v>Wydatki</v>
          </cell>
          <cell r="O128" t="str">
            <v>Bieżący</v>
          </cell>
        </row>
        <row r="129">
          <cell r="C129" t="str">
            <v>PO KL</v>
          </cell>
          <cell r="E129" t="str">
            <v>Dr INNO 2 - budowanie potencjału społecznego wysokiej klasy specjalistów w województwie warmińsko-mazurskim</v>
          </cell>
          <cell r="F129">
            <v>15013</v>
          </cell>
          <cell r="H129">
            <v>4781</v>
          </cell>
          <cell r="I129">
            <v>0</v>
          </cell>
          <cell r="M129" t="str">
            <v>EFS</v>
          </cell>
          <cell r="N129" t="str">
            <v>Wydatki</v>
          </cell>
          <cell r="O129" t="str">
            <v>Bieżący</v>
          </cell>
        </row>
        <row r="130">
          <cell r="C130" t="str">
            <v>PO KL</v>
          </cell>
          <cell r="E130" t="str">
            <v>Wsparcie szkoleniowo-doradcze dla pracowników podmiotów odpowiedzialnych za opracowanie i wdrażanie RSI</v>
          </cell>
          <cell r="F130">
            <v>15013</v>
          </cell>
          <cell r="H130">
            <v>225</v>
          </cell>
          <cell r="I130">
            <v>0</v>
          </cell>
          <cell r="M130" t="str">
            <v>EFS</v>
          </cell>
          <cell r="N130" t="str">
            <v>Wydatki</v>
          </cell>
          <cell r="O130" t="str">
            <v>Bieżący</v>
          </cell>
        </row>
        <row r="131">
          <cell r="C131" t="str">
            <v>PO KL</v>
          </cell>
          <cell r="E131" t="str">
            <v>Wsparcie szkoleniowo-doradcze dla pracowników podmiotów odpowiedzialnych za opracowanie i wdrażanie RSI</v>
          </cell>
          <cell r="F131">
            <v>15013</v>
          </cell>
          <cell r="H131">
            <v>-225</v>
          </cell>
          <cell r="I131">
            <v>0</v>
          </cell>
          <cell r="M131" t="str">
            <v>EFS</v>
          </cell>
          <cell r="N131" t="str">
            <v>Wydatki</v>
          </cell>
          <cell r="O131" t="str">
            <v>Bieżący</v>
          </cell>
        </row>
        <row r="132">
          <cell r="C132" t="str">
            <v>PO KL</v>
          </cell>
          <cell r="E132" t="str">
            <v>Wsparcie szkoleniowo-doradcze dla pracowników podmiotów odpowiedzialnych za opracowanie i wdrażanie RSI</v>
          </cell>
          <cell r="F132">
            <v>15013</v>
          </cell>
          <cell r="H132">
            <v>225</v>
          </cell>
          <cell r="I132">
            <v>0</v>
          </cell>
          <cell r="M132" t="str">
            <v>EFS</v>
          </cell>
          <cell r="N132" t="str">
            <v>Wydatki</v>
          </cell>
          <cell r="O132" t="str">
            <v>Bieżący</v>
          </cell>
        </row>
        <row r="133">
          <cell r="C133" t="str">
            <v>PO KL</v>
          </cell>
          <cell r="E133" t="str">
            <v>Wsparcie szkoleniowo-doradcze dla pracowników podmiotów odpowiedzialnych za opracowanie i wdrażanie RSI</v>
          </cell>
          <cell r="F133">
            <v>15013</v>
          </cell>
          <cell r="H133">
            <v>-225</v>
          </cell>
          <cell r="I133">
            <v>0</v>
          </cell>
          <cell r="M133" t="str">
            <v>EFS</v>
          </cell>
          <cell r="N133" t="str">
            <v>Wydatki</v>
          </cell>
          <cell r="O133" t="str">
            <v>Bieżący</v>
          </cell>
        </row>
        <row r="134">
          <cell r="C134" t="str">
            <v>PO KL</v>
          </cell>
          <cell r="E134" t="str">
            <v>Wsparcie szkoleniowo-doradcze dla pracowników podmiotów odpowiedzialnych za opracowanie i wdrażanie RSI</v>
          </cell>
          <cell r="F134">
            <v>15013</v>
          </cell>
          <cell r="H134">
            <v>225</v>
          </cell>
          <cell r="I134">
            <v>0</v>
          </cell>
          <cell r="M134" t="str">
            <v>EFS</v>
          </cell>
          <cell r="N134" t="str">
            <v>Wydatki</v>
          </cell>
          <cell r="O134" t="str">
            <v>Bieżący</v>
          </cell>
        </row>
        <row r="135">
          <cell r="C135" t="str">
            <v>PO KL</v>
          </cell>
          <cell r="E135" t="str">
            <v>Wsparcie szkoleniowo-doradcze dla pracowników podmiotów odpowiedzialnych za opracowanie i wdrażanie RSI</v>
          </cell>
          <cell r="F135">
            <v>15013</v>
          </cell>
          <cell r="H135">
            <v>-225</v>
          </cell>
          <cell r="I135">
            <v>0</v>
          </cell>
          <cell r="M135" t="str">
            <v>EFS</v>
          </cell>
          <cell r="N135" t="str">
            <v>Wydatki</v>
          </cell>
          <cell r="O135" t="str">
            <v>Bieżący</v>
          </cell>
        </row>
        <row r="136">
          <cell r="C136" t="str">
            <v>PO KL</v>
          </cell>
          <cell r="E136" t="str">
            <v>Wsparcie szkoleniowo-doradcze dla pracowników podmiotów odpowiedzialnych za opracowanie i wdrażanie RSI</v>
          </cell>
          <cell r="F136">
            <v>15013</v>
          </cell>
          <cell r="H136">
            <v>75287</v>
          </cell>
          <cell r="I136">
            <v>0</v>
          </cell>
          <cell r="M136" t="str">
            <v>EFS</v>
          </cell>
          <cell r="N136" t="str">
            <v>Wydatki</v>
          </cell>
          <cell r="O136" t="str">
            <v>Bieżący</v>
          </cell>
        </row>
        <row r="137">
          <cell r="C137" t="str">
            <v>PO KL</v>
          </cell>
          <cell r="E137" t="str">
            <v>Wsparcie szkoleniowo-doradcze dla pracowników podmiotów odpowiedzialnych za opracowanie i wdrażanie RSI</v>
          </cell>
          <cell r="F137">
            <v>15013</v>
          </cell>
          <cell r="H137">
            <v>-4185</v>
          </cell>
          <cell r="I137">
            <v>0</v>
          </cell>
          <cell r="M137" t="str">
            <v>EFS</v>
          </cell>
          <cell r="N137" t="str">
            <v>Wydatki</v>
          </cell>
          <cell r="O137" t="str">
            <v>Bieżący</v>
          </cell>
        </row>
        <row r="138">
          <cell r="C138" t="str">
            <v>PO KL</v>
          </cell>
          <cell r="E138" t="str">
            <v>Wsparcie szkoleniowo-doradcze dla pracowników podmiotów odpowiedzialnych za opracowanie i wdrażanie RSI</v>
          </cell>
          <cell r="F138">
            <v>15013</v>
          </cell>
          <cell r="H138">
            <v>-55789</v>
          </cell>
          <cell r="I138">
            <v>0</v>
          </cell>
          <cell r="M138" t="str">
            <v>EFS</v>
          </cell>
          <cell r="N138" t="str">
            <v>Wydatki</v>
          </cell>
          <cell r="O138" t="str">
            <v>Bieżący</v>
          </cell>
        </row>
        <row r="139">
          <cell r="C139" t="str">
            <v>PO KL</v>
          </cell>
          <cell r="E139" t="str">
            <v>Wsparcie szkoleniowo-doradcze dla pracowników podmiotów odpowiedzialnych za opracowanie i wdrażanie RSI</v>
          </cell>
          <cell r="F139">
            <v>15013</v>
          </cell>
          <cell r="H139">
            <v>-10348</v>
          </cell>
          <cell r="I139">
            <v>0</v>
          </cell>
          <cell r="M139" t="str">
            <v>EFS</v>
          </cell>
          <cell r="N139" t="str">
            <v>Wydatki</v>
          </cell>
          <cell r="O139" t="str">
            <v>Bieżący</v>
          </cell>
        </row>
        <row r="140">
          <cell r="C140" t="str">
            <v>PO KL</v>
          </cell>
          <cell r="E140" t="str">
            <v>Wsparcie szkoleniowo-doradcze dla pracowników podmiotów odpowiedzialnych za opracowanie i wdrażanie RSI</v>
          </cell>
          <cell r="F140">
            <v>15013</v>
          </cell>
          <cell r="H140">
            <v>225</v>
          </cell>
          <cell r="I140">
            <v>0</v>
          </cell>
          <cell r="M140" t="str">
            <v>EFS</v>
          </cell>
          <cell r="N140" t="str">
            <v>Wydatki</v>
          </cell>
          <cell r="O140" t="str">
            <v>Bieżący</v>
          </cell>
        </row>
        <row r="141">
          <cell r="C141" t="str">
            <v>PO KL</v>
          </cell>
          <cell r="E141" t="str">
            <v>Wsparcie szkoleniowo-doradcze dla pracowników podmiotów odpowiedzialnych za opracowanie i wdrażanie RSI</v>
          </cell>
          <cell r="F141">
            <v>15013</v>
          </cell>
          <cell r="H141">
            <v>-225</v>
          </cell>
          <cell r="I141">
            <v>0</v>
          </cell>
          <cell r="M141" t="str">
            <v>EFS</v>
          </cell>
          <cell r="N141" t="str">
            <v>Wydatki</v>
          </cell>
          <cell r="O141" t="str">
            <v>Bieżący</v>
          </cell>
        </row>
        <row r="142">
          <cell r="C142" t="str">
            <v>PO KL</v>
          </cell>
          <cell r="E142" t="str">
            <v>Wsparcie szkoleniowo-doradcze dla pracowników podmiotów odpowiedzialnych za opracowanie i wdrażanie RSI</v>
          </cell>
          <cell r="F142">
            <v>15013</v>
          </cell>
          <cell r="H142">
            <v>2550</v>
          </cell>
          <cell r="I142">
            <v>0</v>
          </cell>
          <cell r="M142" t="str">
            <v>EFS</v>
          </cell>
          <cell r="N142" t="str">
            <v>Wydatki</v>
          </cell>
          <cell r="O142" t="str">
            <v>Bieżący</v>
          </cell>
        </row>
        <row r="143">
          <cell r="C143" t="str">
            <v>PO KL</v>
          </cell>
          <cell r="E143" t="str">
            <v>Wsparcie szkoleniowo-doradcze dla pracowników podmiotów odpowiedzialnych za opracowanie i wdrażanie RSI</v>
          </cell>
          <cell r="F143">
            <v>15013</v>
          </cell>
          <cell r="H143">
            <v>-2550</v>
          </cell>
          <cell r="I143">
            <v>0</v>
          </cell>
          <cell r="M143" t="str">
            <v>EFS</v>
          </cell>
          <cell r="N143" t="str">
            <v>Wydatki</v>
          </cell>
          <cell r="O143" t="str">
            <v>Bieżący</v>
          </cell>
        </row>
        <row r="144">
          <cell r="C144" t="str">
            <v>PO KL</v>
          </cell>
          <cell r="E144" t="str">
            <v>Wsparcie szkoleniowo-doradcze dla pracowników podmiotów odpowiedzialnych za opracowanie i wdrażanie RSI</v>
          </cell>
          <cell r="F144">
            <v>15013</v>
          </cell>
          <cell r="H144">
            <v>811393</v>
          </cell>
          <cell r="I144">
            <v>0</v>
          </cell>
          <cell r="M144" t="str">
            <v>EFS</v>
          </cell>
          <cell r="N144" t="str">
            <v>Wydatki</v>
          </cell>
          <cell r="O144" t="str">
            <v>Bieżący</v>
          </cell>
        </row>
        <row r="145">
          <cell r="C145" t="str">
            <v>PO KL</v>
          </cell>
          <cell r="E145" t="str">
            <v>Wsparcie szkoleniowo-doradcze dla pracowników podmiotów odpowiedzialnych za opracowanie i wdrażanie RSI</v>
          </cell>
          <cell r="F145">
            <v>15013</v>
          </cell>
          <cell r="H145">
            <v>-47430</v>
          </cell>
          <cell r="I145">
            <v>0</v>
          </cell>
          <cell r="M145" t="str">
            <v>EFS</v>
          </cell>
          <cell r="N145" t="str">
            <v>Wydatki</v>
          </cell>
          <cell r="O145" t="str">
            <v>Bieżący</v>
          </cell>
        </row>
        <row r="146">
          <cell r="C146" t="str">
            <v>PO KL</v>
          </cell>
          <cell r="E146" t="str">
            <v>Wsparcie szkoleniowo-doradcze dla pracowników podmiotów odpowiedzialnych za opracowanie i wdrażanie RSI</v>
          </cell>
          <cell r="F146">
            <v>15013</v>
          </cell>
          <cell r="H146">
            <v>-632297</v>
          </cell>
          <cell r="I146">
            <v>0</v>
          </cell>
          <cell r="M146" t="str">
            <v>EFS</v>
          </cell>
          <cell r="N146" t="str">
            <v>Wydatki</v>
          </cell>
          <cell r="O146" t="str">
            <v>Bieżący</v>
          </cell>
        </row>
        <row r="147">
          <cell r="C147" t="str">
            <v>PO KL</v>
          </cell>
          <cell r="E147" t="str">
            <v>Wsparcie szkoleniowo-doradcze dla pracowników podmiotów odpowiedzialnych za opracowanie i wdrażanie RSI</v>
          </cell>
          <cell r="F147">
            <v>15013</v>
          </cell>
          <cell r="H147">
            <v>-117304</v>
          </cell>
          <cell r="I147">
            <v>0</v>
          </cell>
          <cell r="M147" t="str">
            <v>EFS</v>
          </cell>
          <cell r="N147" t="str">
            <v>Wydatki</v>
          </cell>
          <cell r="O147" t="str">
            <v>Bieżący</v>
          </cell>
        </row>
        <row r="148">
          <cell r="C148" t="str">
            <v>PO KL</v>
          </cell>
          <cell r="E148" t="str">
            <v>Wsparcie szkoleniowo-doradcze dla pracowników podmiotów odpowiedzialnych za opracowanie i wdrażanie RSI</v>
          </cell>
          <cell r="F148">
            <v>15013</v>
          </cell>
          <cell r="H148">
            <v>2550</v>
          </cell>
          <cell r="I148">
            <v>0</v>
          </cell>
          <cell r="M148" t="str">
            <v>EFS</v>
          </cell>
          <cell r="N148" t="str">
            <v>Wydatki</v>
          </cell>
          <cell r="O148" t="str">
            <v>Bieżący</v>
          </cell>
        </row>
        <row r="149">
          <cell r="C149" t="str">
            <v>PO KL</v>
          </cell>
          <cell r="E149" t="str">
            <v>Wsparcie szkoleniowo-doradcze dla pracowników podmiotów odpowiedzialnych za opracowanie i wdrażanie RSI</v>
          </cell>
          <cell r="F149">
            <v>15013</v>
          </cell>
          <cell r="H149">
            <v>-2550</v>
          </cell>
          <cell r="I149">
            <v>0</v>
          </cell>
          <cell r="M149" t="str">
            <v>EFS</v>
          </cell>
          <cell r="N149" t="str">
            <v>Wydatki</v>
          </cell>
          <cell r="O149" t="str">
            <v>Bieżący</v>
          </cell>
        </row>
        <row r="150">
          <cell r="C150" t="str">
            <v>PO KL</v>
          </cell>
          <cell r="E150" t="str">
            <v>Wsparcie szkoleniowo-doradcze dla pracowników podmiotów odpowiedzialnych za opracowanie i wdrażanie RSI</v>
          </cell>
          <cell r="F150">
            <v>15013</v>
          </cell>
          <cell r="H150">
            <v>2550</v>
          </cell>
          <cell r="I150">
            <v>0</v>
          </cell>
          <cell r="M150" t="str">
            <v>EFS</v>
          </cell>
          <cell r="N150" t="str">
            <v>Wydatki</v>
          </cell>
          <cell r="O150" t="str">
            <v>Bieżący</v>
          </cell>
        </row>
        <row r="151">
          <cell r="C151" t="str">
            <v>PO KL</v>
          </cell>
          <cell r="E151" t="str">
            <v>Wsparcie szkoleniowo-doradcze dla pracowników podmiotów odpowiedzialnych za opracowanie i wdrażanie RSI</v>
          </cell>
          <cell r="F151">
            <v>15013</v>
          </cell>
          <cell r="H151">
            <v>-2550</v>
          </cell>
          <cell r="I151">
            <v>0</v>
          </cell>
          <cell r="M151" t="str">
            <v>EFS</v>
          </cell>
          <cell r="N151" t="str">
            <v>Wydatki</v>
          </cell>
          <cell r="O151" t="str">
            <v>Bieżący</v>
          </cell>
        </row>
        <row r="152">
          <cell r="C152" t="str">
            <v>PO KL</v>
          </cell>
          <cell r="E152" t="str">
            <v>Wsparcie szkoleniowo-doradcze dla pracowników podmiotów odpowiedzialnych za opracowanie i wdrażanie RSI</v>
          </cell>
          <cell r="F152">
            <v>15013</v>
          </cell>
          <cell r="H152">
            <v>2550</v>
          </cell>
          <cell r="I152">
            <v>0</v>
          </cell>
          <cell r="M152" t="str">
            <v>EFS</v>
          </cell>
          <cell r="N152" t="str">
            <v>Wydatki</v>
          </cell>
          <cell r="O152" t="str">
            <v>Bieżący</v>
          </cell>
        </row>
        <row r="153">
          <cell r="C153" t="str">
            <v>PO KL</v>
          </cell>
          <cell r="E153" t="str">
            <v>Wsparcie szkoleniowo-doradcze dla pracowników podmiotów odpowiedzialnych za opracowanie i wdrażanie RSI</v>
          </cell>
          <cell r="F153">
            <v>15013</v>
          </cell>
          <cell r="H153">
            <v>-2550</v>
          </cell>
          <cell r="I153">
            <v>0</v>
          </cell>
          <cell r="M153" t="str">
            <v>EFS</v>
          </cell>
          <cell r="N153" t="str">
            <v>Wydatki</v>
          </cell>
          <cell r="O153" t="str">
            <v>Bieżący</v>
          </cell>
        </row>
        <row r="154">
          <cell r="C154" t="str">
            <v>PO KL</v>
          </cell>
          <cell r="E154" t="str">
            <v>Wsparcie szkoleniowo-doradcze dla pracowników podmiotów odpowiedzialnych za opracowanie i wdrażanie RSI</v>
          </cell>
          <cell r="F154">
            <v>15013</v>
          </cell>
          <cell r="H154">
            <v>225</v>
          </cell>
          <cell r="I154">
            <v>0</v>
          </cell>
          <cell r="M154" t="str">
            <v>EFS</v>
          </cell>
          <cell r="N154" t="str">
            <v>Wydatki</v>
          </cell>
          <cell r="O154" t="str">
            <v>Bieżący</v>
          </cell>
        </row>
        <row r="155">
          <cell r="C155" t="str">
            <v>PO KL</v>
          </cell>
          <cell r="E155" t="str">
            <v>Wsparcie szkoleniowo-doradcze dla pracowników podmiotów odpowiedzialnych za opracowanie i wdrażanie RSI</v>
          </cell>
          <cell r="F155">
            <v>15013</v>
          </cell>
          <cell r="H155">
            <v>-225</v>
          </cell>
          <cell r="I155">
            <v>0</v>
          </cell>
          <cell r="M155" t="str">
            <v>EFS</v>
          </cell>
          <cell r="N155" t="str">
            <v>Wydatki</v>
          </cell>
          <cell r="O155" t="str">
            <v>Bieżący</v>
          </cell>
        </row>
        <row r="156">
          <cell r="C156" t="str">
            <v>PO KL</v>
          </cell>
          <cell r="E156" t="str">
            <v>Wsparcie szkoleniowo-doradcze dla pracowników podmiotów odpowiedzialnych za opracowanie i wdrażanie RSI</v>
          </cell>
          <cell r="F156">
            <v>15013</v>
          </cell>
          <cell r="H156">
            <v>225</v>
          </cell>
          <cell r="I156">
            <v>0</v>
          </cell>
          <cell r="M156" t="str">
            <v>EFS</v>
          </cell>
          <cell r="N156" t="str">
            <v>Wydatki</v>
          </cell>
          <cell r="O156" t="str">
            <v>Bieżący</v>
          </cell>
        </row>
        <row r="157">
          <cell r="C157" t="str">
            <v>PO KL</v>
          </cell>
          <cell r="E157" t="str">
            <v>Wsparcie szkoleniowo-doradcze dla pracowników podmiotów odpowiedzialnych za opracowanie i wdrażanie RSI</v>
          </cell>
          <cell r="F157">
            <v>15013</v>
          </cell>
          <cell r="H157">
            <v>-225</v>
          </cell>
          <cell r="I157">
            <v>0</v>
          </cell>
          <cell r="M157" t="str">
            <v>EFS</v>
          </cell>
          <cell r="N157" t="str">
            <v>Wydatki</v>
          </cell>
          <cell r="O157" t="str">
            <v>Bieżący</v>
          </cell>
        </row>
        <row r="158">
          <cell r="C158" t="str">
            <v>PO KL</v>
          </cell>
          <cell r="E158" t="str">
            <v>Wsparcie szkoleniowo-doradcze dla pracowników podmiotów odpowiedzialnych za opracowanie i wdrażanie RSI</v>
          </cell>
          <cell r="F158">
            <v>75862</v>
          </cell>
          <cell r="H158">
            <v>821593</v>
          </cell>
          <cell r="I158">
            <v>0</v>
          </cell>
          <cell r="M158" t="str">
            <v>EFS</v>
          </cell>
          <cell r="N158" t="str">
            <v>Dochody</v>
          </cell>
          <cell r="O158" t="str">
            <v>Bieżący</v>
          </cell>
        </row>
        <row r="159">
          <cell r="C159" t="str">
            <v>PO KL</v>
          </cell>
          <cell r="E159" t="str">
            <v>Wsparcie szkoleniowo-doradcze dla pracowników podmiotów odpowiedzialnych za opracowanie i wdrażanie RSI</v>
          </cell>
          <cell r="F159">
            <v>75862</v>
          </cell>
          <cell r="H159">
            <v>-47430</v>
          </cell>
          <cell r="I159">
            <v>0</v>
          </cell>
          <cell r="M159" t="str">
            <v>EFS</v>
          </cell>
          <cell r="N159" t="str">
            <v>Dochody</v>
          </cell>
          <cell r="O159" t="str">
            <v>Bieżący</v>
          </cell>
        </row>
        <row r="160">
          <cell r="C160" t="str">
            <v>PO KL</v>
          </cell>
          <cell r="E160" t="str">
            <v>Wsparcie szkoleniowo-doradcze dla pracowników podmiotów odpowiedzialnych za opracowanie i wdrażanie RSI</v>
          </cell>
          <cell r="F160">
            <v>75862</v>
          </cell>
          <cell r="H160">
            <v>-632297</v>
          </cell>
          <cell r="I160">
            <v>0</v>
          </cell>
          <cell r="M160" t="str">
            <v>EFS</v>
          </cell>
          <cell r="N160" t="str">
            <v>Dochody</v>
          </cell>
          <cell r="O160" t="str">
            <v>Bieżący</v>
          </cell>
        </row>
        <row r="161">
          <cell r="C161" t="str">
            <v>PO KL</v>
          </cell>
          <cell r="E161" t="str">
            <v>Wsparcie szkoleniowo-doradcze dla pracowników podmiotów odpowiedzialnych za opracowanie i wdrażanie RSI</v>
          </cell>
          <cell r="F161">
            <v>75862</v>
          </cell>
          <cell r="H161">
            <v>-127504</v>
          </cell>
          <cell r="I161">
            <v>0</v>
          </cell>
          <cell r="M161" t="str">
            <v>EFS</v>
          </cell>
          <cell r="N161" t="str">
            <v>Dochody</v>
          </cell>
          <cell r="O161" t="str">
            <v>Bieżący</v>
          </cell>
        </row>
        <row r="162">
          <cell r="C162" t="str">
            <v>PO KL</v>
          </cell>
          <cell r="E162" t="str">
            <v>Wsparcie szkoleniowo-doradcze dla pracowników podmiotów odpowiedzialnych za opracowanie i wdrażanie RSI</v>
          </cell>
          <cell r="F162">
            <v>75862</v>
          </cell>
          <cell r="H162">
            <v>70994</v>
          </cell>
          <cell r="I162">
            <v>0</v>
          </cell>
          <cell r="M162" t="str">
            <v>EFS</v>
          </cell>
          <cell r="N162" t="str">
            <v>Dochody</v>
          </cell>
          <cell r="O162" t="str">
            <v>Bieżący</v>
          </cell>
        </row>
        <row r="163">
          <cell r="C163" t="str">
            <v>PO KL</v>
          </cell>
          <cell r="E163" t="str">
            <v>Wsparcie szkoleniowo-doradcze dla pracowników podmiotów odpowiedzialnych za opracowanie i wdrażanie RSI</v>
          </cell>
          <cell r="F163">
            <v>75862</v>
          </cell>
          <cell r="H163">
            <v>-4185</v>
          </cell>
          <cell r="I163">
            <v>0</v>
          </cell>
          <cell r="M163" t="str">
            <v>EFS</v>
          </cell>
          <cell r="N163" t="str">
            <v>Dochody</v>
          </cell>
          <cell r="O163" t="str">
            <v>Bieżący</v>
          </cell>
        </row>
        <row r="164">
          <cell r="C164" t="str">
            <v>PO KL</v>
          </cell>
          <cell r="E164" t="str">
            <v>Wsparcie szkoleniowo-doradcze dla pracowników podmiotów odpowiedzialnych za opracowanie i wdrażanie RSI</v>
          </cell>
          <cell r="F164">
            <v>75862</v>
          </cell>
          <cell r="H164">
            <v>-55789</v>
          </cell>
          <cell r="I164">
            <v>0</v>
          </cell>
          <cell r="M164" t="str">
            <v>EFS</v>
          </cell>
          <cell r="N164" t="str">
            <v>Dochody</v>
          </cell>
          <cell r="O164" t="str">
            <v>Bieżący</v>
          </cell>
        </row>
        <row r="165">
          <cell r="C165" t="str">
            <v>PO KL</v>
          </cell>
          <cell r="E165" t="str">
            <v>Wsparcie szkoleniowo-doradcze dla pracowników podmiotów odpowiedzialnych za opracowanie i wdrażanie RSI</v>
          </cell>
          <cell r="F165">
            <v>75862</v>
          </cell>
          <cell r="H165">
            <v>-11020</v>
          </cell>
          <cell r="I165">
            <v>0</v>
          </cell>
          <cell r="M165" t="str">
            <v>EFS</v>
          </cell>
          <cell r="N165" t="str">
            <v>Dochody</v>
          </cell>
          <cell r="O165" t="str">
            <v>Bieżący</v>
          </cell>
        </row>
        <row r="166">
          <cell r="C166" t="str">
            <v>PO KL</v>
          </cell>
          <cell r="E166" t="str">
            <v>Grono Menadżerów 2 -  sieć wspólpracy i wymiany informacji między naukowcami a przedsiębiorcami w województwie warmińsko-mazurskim</v>
          </cell>
          <cell r="F166">
            <v>15013</v>
          </cell>
          <cell r="H166">
            <v>2219</v>
          </cell>
          <cell r="I166">
            <v>0</v>
          </cell>
          <cell r="M166" t="str">
            <v>EFS</v>
          </cell>
          <cell r="N166" t="str">
            <v>Wydatki</v>
          </cell>
          <cell r="O166" t="str">
            <v>Bieżący</v>
          </cell>
        </row>
        <row r="167">
          <cell r="C167" t="str">
            <v>PO KL</v>
          </cell>
          <cell r="E167" t="str">
            <v>Grono Menadżerów 2 -  sieć wspólpracy i wymiany informacji między naukowcami a przedsiębiorcami w województwie warmińsko-mazurskim</v>
          </cell>
          <cell r="F167">
            <v>15013</v>
          </cell>
          <cell r="H167">
            <v>1232</v>
          </cell>
          <cell r="I167">
            <v>0</v>
          </cell>
          <cell r="M167" t="str">
            <v>EFS</v>
          </cell>
          <cell r="N167" t="str">
            <v>Wydatki</v>
          </cell>
          <cell r="O167" t="str">
            <v>Bieżący</v>
          </cell>
        </row>
        <row r="168">
          <cell r="C168" t="str">
            <v>PO KL</v>
          </cell>
          <cell r="E168" t="str">
            <v>Grono Menadżerów 2 -  sieć wspólpracy i wymiany informacji między naukowcami a przedsiębiorcami w województwie warmińsko-mazurskim</v>
          </cell>
          <cell r="F168">
            <v>15013</v>
          </cell>
          <cell r="H168">
            <v>190</v>
          </cell>
          <cell r="I168">
            <v>0</v>
          </cell>
          <cell r="M168" t="str">
            <v>EFS</v>
          </cell>
          <cell r="N168" t="str">
            <v>Wydatki</v>
          </cell>
          <cell r="O168" t="str">
            <v>Bieżący</v>
          </cell>
        </row>
        <row r="169">
          <cell r="C169" t="str">
            <v>PO KL</v>
          </cell>
          <cell r="E169" t="str">
            <v>Grono Menadżerów 2 -  sieć wspólpracy i wymiany informacji między naukowcami a przedsiębiorcami w województwie warmińsko-mazurskim</v>
          </cell>
          <cell r="F169">
            <v>15013</v>
          </cell>
          <cell r="H169">
            <v>861</v>
          </cell>
          <cell r="I169">
            <v>0</v>
          </cell>
          <cell r="M169" t="str">
            <v>EFS</v>
          </cell>
          <cell r="N169" t="str">
            <v>Wydatki</v>
          </cell>
          <cell r="O169" t="str">
            <v>Bieżący</v>
          </cell>
        </row>
        <row r="170">
          <cell r="C170" t="str">
            <v>PO KL</v>
          </cell>
          <cell r="E170" t="str">
            <v>Grono Menadżerów 2 -  sieć wspólpracy i wymiany informacji między naukowcami a przedsiębiorcami w województwie warmińsko-mazurskim</v>
          </cell>
          <cell r="F170">
            <v>15013</v>
          </cell>
          <cell r="H170">
            <v>374</v>
          </cell>
          <cell r="I170">
            <v>0</v>
          </cell>
          <cell r="M170" t="str">
            <v>EFS</v>
          </cell>
          <cell r="N170" t="str">
            <v>Wydatki</v>
          </cell>
          <cell r="O170" t="str">
            <v>Bieżący</v>
          </cell>
        </row>
        <row r="171">
          <cell r="C171" t="str">
            <v>PO KL</v>
          </cell>
          <cell r="E171" t="str">
            <v>Grono Menadżerów 2 -  sieć wspólpracy i wymiany informacji między naukowcami a przedsiębiorcami w województwie warmińsko-mazurskim</v>
          </cell>
          <cell r="F171">
            <v>15013</v>
          </cell>
          <cell r="H171">
            <v>750</v>
          </cell>
          <cell r="I171">
            <v>0</v>
          </cell>
          <cell r="M171" t="str">
            <v>EFS</v>
          </cell>
          <cell r="N171" t="str">
            <v>Wydatki</v>
          </cell>
          <cell r="O171" t="str">
            <v>Bieżący</v>
          </cell>
        </row>
        <row r="172">
          <cell r="C172" t="str">
            <v>PO KL</v>
          </cell>
          <cell r="E172" t="str">
            <v>Grono Menadżerów 2 -  sieć wspólpracy i wymiany informacji między naukowcami a przedsiębiorcami w województwie warmińsko-mazurskim</v>
          </cell>
          <cell r="F172">
            <v>15013</v>
          </cell>
          <cell r="H172">
            <v>3788</v>
          </cell>
          <cell r="I172">
            <v>0</v>
          </cell>
          <cell r="M172" t="str">
            <v>EFS</v>
          </cell>
          <cell r="N172" t="str">
            <v>Wydatki</v>
          </cell>
          <cell r="O172" t="str">
            <v>Majątkowy</v>
          </cell>
        </row>
        <row r="173">
          <cell r="C173" t="str">
            <v>RPO</v>
          </cell>
          <cell r="E173" t="str">
            <v>Wypromowanie Marki Warmii i Mazur w układzie partnerskim sieci ENCORE</v>
          </cell>
          <cell r="F173">
            <v>90095</v>
          </cell>
          <cell r="H173">
            <v>300</v>
          </cell>
          <cell r="I173">
            <v>0</v>
          </cell>
          <cell r="M173" t="str">
            <v>Ochrona Środowiska</v>
          </cell>
          <cell r="N173" t="str">
            <v>Wydatki</v>
          </cell>
          <cell r="O173" t="str">
            <v>Bieżący</v>
          </cell>
        </row>
        <row r="174">
          <cell r="C174" t="str">
            <v>Realizacja zadań w zakresie kultury</v>
          </cell>
          <cell r="E174" t="str">
            <v>Wymiana instalacji elektrycznej w Zamku w Lidzbarku Warmińskim- okres realizacji 2011-2012</v>
          </cell>
          <cell r="F174" t="str">
            <v>92118</v>
          </cell>
          <cell r="H174">
            <v>350000</v>
          </cell>
          <cell r="I174">
            <v>0</v>
          </cell>
          <cell r="M174" t="str">
            <v>Muzeum Warmii i Mazur w Olsztynie</v>
          </cell>
          <cell r="N174" t="str">
            <v>Wydatki</v>
          </cell>
          <cell r="O174" t="str">
            <v>Majątkowy</v>
          </cell>
        </row>
        <row r="175">
          <cell r="C175" t="str">
            <v>PO KL</v>
          </cell>
          <cell r="E175" t="str">
            <v>Wsparcie doradztwa zawodowego i pośrednictwa pracy w WUP w Olsztynie</v>
          </cell>
          <cell r="F175">
            <v>85395</v>
          </cell>
          <cell r="H175">
            <v>36695</v>
          </cell>
          <cell r="I175">
            <v>14238</v>
          </cell>
          <cell r="M175" t="str">
            <v>WUP</v>
          </cell>
          <cell r="N175" t="str">
            <v>Wydatki</v>
          </cell>
          <cell r="O175" t="str">
            <v>Bieżący</v>
          </cell>
        </row>
        <row r="176">
          <cell r="C176" t="str">
            <v>PO KL</v>
          </cell>
          <cell r="E176" t="str">
            <v>Wsparcie doradztwa zawodowego i pośrednictwa pracy w WUP w Olsztynie</v>
          </cell>
          <cell r="F176">
            <v>85395</v>
          </cell>
          <cell r="H176">
            <v>2938</v>
          </cell>
          <cell r="I176">
            <v>2486</v>
          </cell>
          <cell r="M176" t="str">
            <v>WUP</v>
          </cell>
          <cell r="N176" t="str">
            <v>Wydatki</v>
          </cell>
          <cell r="O176" t="str">
            <v>Bieżący</v>
          </cell>
        </row>
        <row r="177">
          <cell r="C177" t="str">
            <v>PO KL</v>
          </cell>
          <cell r="E177" t="str">
            <v>Wsparcie doradztwa zawodowego i pośrednictwa pracy w WUP w Olsztynie</v>
          </cell>
          <cell r="F177">
            <v>85395</v>
          </cell>
          <cell r="H177">
            <v>6020</v>
          </cell>
          <cell r="I177">
            <v>2482</v>
          </cell>
          <cell r="M177" t="str">
            <v>WUP</v>
          </cell>
          <cell r="N177" t="str">
            <v>Wydatki</v>
          </cell>
          <cell r="O177" t="str">
            <v>Bieżący</v>
          </cell>
        </row>
        <row r="178">
          <cell r="C178" t="str">
            <v>PO KL</v>
          </cell>
          <cell r="E178" t="str">
            <v>Wsparcie doradztwa zawodowego i pośrednictwa pracy w WUP w Olsztynie</v>
          </cell>
          <cell r="F178">
            <v>85395</v>
          </cell>
          <cell r="H178">
            <v>971</v>
          </cell>
          <cell r="I178">
            <v>340</v>
          </cell>
          <cell r="M178" t="str">
            <v>WUP</v>
          </cell>
          <cell r="N178" t="str">
            <v>Wydatki</v>
          </cell>
          <cell r="O178" t="str">
            <v>Bieżący</v>
          </cell>
        </row>
        <row r="179">
          <cell r="C179" t="str">
            <v>PO KL</v>
          </cell>
          <cell r="E179" t="str">
            <v>Wsparcie doradztwa zawodowego i pośrednictwa pracy w WUP w Olsztynie</v>
          </cell>
          <cell r="F179">
            <v>85395</v>
          </cell>
          <cell r="H179">
            <v>1500</v>
          </cell>
          <cell r="I179">
            <v>418</v>
          </cell>
          <cell r="M179" t="str">
            <v>WUP</v>
          </cell>
          <cell r="N179" t="str">
            <v>Wydatki</v>
          </cell>
          <cell r="O179" t="str">
            <v>Bieżący</v>
          </cell>
        </row>
        <row r="180">
          <cell r="C180" t="str">
            <v>PO KL</v>
          </cell>
          <cell r="E180" t="str">
            <v>Grono Menadżerów 2 -  sieć wspólpracy i wymiany informacji między naukowcami a przedsiębiorcami w województwie warmińsko-mazurskim</v>
          </cell>
          <cell r="F180">
            <v>15013</v>
          </cell>
          <cell r="H180">
            <v>25143</v>
          </cell>
          <cell r="I180">
            <v>0</v>
          </cell>
          <cell r="M180" t="str">
            <v>EFS</v>
          </cell>
          <cell r="N180" t="str">
            <v>Wydatki</v>
          </cell>
          <cell r="O180" t="str">
            <v>Bieżący</v>
          </cell>
        </row>
        <row r="181">
          <cell r="C181" t="str">
            <v>PO KL</v>
          </cell>
          <cell r="E181" t="str">
            <v>Grono Menadżerów 2 -  sieć wspólpracy i wymiany informacji między naukowcami a przedsiębiorcami w województwie warmińsko-mazurskim</v>
          </cell>
          <cell r="F181">
            <v>15013</v>
          </cell>
          <cell r="H181">
            <v>13956</v>
          </cell>
          <cell r="I181">
            <v>0</v>
          </cell>
          <cell r="M181" t="str">
            <v>EFS</v>
          </cell>
          <cell r="N181" t="str">
            <v>Wydatki</v>
          </cell>
          <cell r="O181" t="str">
            <v>Bieżący</v>
          </cell>
        </row>
        <row r="182">
          <cell r="C182" t="str">
            <v>PO KL</v>
          </cell>
          <cell r="E182" t="str">
            <v>Grono Menadżerów 2 -  sieć wspólpracy i wymiany informacji między naukowcami a przedsiębiorcami w województwie warmińsko-mazurskim</v>
          </cell>
          <cell r="F182">
            <v>15013</v>
          </cell>
          <cell r="H182">
            <v>2147</v>
          </cell>
          <cell r="I182">
            <v>0</v>
          </cell>
          <cell r="M182" t="str">
            <v>EFS</v>
          </cell>
          <cell r="N182" t="str">
            <v>Wydatki</v>
          </cell>
          <cell r="O182" t="str">
            <v>Bieżący</v>
          </cell>
        </row>
        <row r="183">
          <cell r="C183" t="str">
            <v>PO KL</v>
          </cell>
          <cell r="E183" t="str">
            <v>Grono Menadżerów 2 -  sieć wspólpracy i wymiany informacji między naukowcami a przedsiębiorcami w województwie warmińsko-mazurskim</v>
          </cell>
          <cell r="F183">
            <v>15013</v>
          </cell>
          <cell r="H183">
            <v>9754</v>
          </cell>
          <cell r="I183">
            <v>0</v>
          </cell>
          <cell r="M183" t="str">
            <v>EFS</v>
          </cell>
          <cell r="N183" t="str">
            <v>Wydatki</v>
          </cell>
          <cell r="O183" t="str">
            <v>Bieżący</v>
          </cell>
        </row>
        <row r="184">
          <cell r="C184" t="str">
            <v>PO KL</v>
          </cell>
          <cell r="E184" t="str">
            <v>Grono Menadżerów 2 -  sieć wspólpracy i wymiany informacji między naukowcami a przedsiębiorcami w województwie warmińsko-mazurskim</v>
          </cell>
          <cell r="F184">
            <v>15013</v>
          </cell>
          <cell r="H184">
            <v>4248</v>
          </cell>
          <cell r="I184">
            <v>0</v>
          </cell>
          <cell r="M184" t="str">
            <v>EFS</v>
          </cell>
          <cell r="N184" t="str">
            <v>Wydatki</v>
          </cell>
          <cell r="O184" t="str">
            <v>Bieżący</v>
          </cell>
        </row>
        <row r="185">
          <cell r="C185" t="str">
            <v>PO KL</v>
          </cell>
          <cell r="E185" t="str">
            <v>Grono Menadżerów 2 -  sieć wspólpracy i wymiany informacji między naukowcami a przedsiębiorcami w województwie warmińsko-mazurskim</v>
          </cell>
          <cell r="F185">
            <v>15013</v>
          </cell>
          <cell r="H185">
            <v>8500</v>
          </cell>
          <cell r="I185">
            <v>0</v>
          </cell>
          <cell r="M185" t="str">
            <v>EFS</v>
          </cell>
          <cell r="N185" t="str">
            <v>Wydatki</v>
          </cell>
          <cell r="O185" t="str">
            <v>Bieżący</v>
          </cell>
        </row>
        <row r="186">
          <cell r="C186" t="str">
            <v>PO KL</v>
          </cell>
          <cell r="E186" t="str">
            <v>Grono Menadżerów 2 -  sieć wspólpracy i wymiany informacji między naukowcami a przedsiębiorcami w województwie warmińsko-mazurskim</v>
          </cell>
          <cell r="F186">
            <v>15013</v>
          </cell>
          <cell r="H186">
            <v>47885</v>
          </cell>
          <cell r="I186">
            <v>0</v>
          </cell>
          <cell r="M186" t="str">
            <v>EFS</v>
          </cell>
          <cell r="N186" t="str">
            <v>Wydatki</v>
          </cell>
          <cell r="O186" t="str">
            <v>Majątkowy</v>
          </cell>
        </row>
        <row r="187">
          <cell r="C187" t="str">
            <v>PO KL</v>
          </cell>
          <cell r="E187" t="str">
            <v>Grono Menadżerów 2 -  sieć wspólpracy i wymiany informacji między naukowcami a przedsiębiorcami w województwie warmińsko-mazurskim</v>
          </cell>
          <cell r="F187">
            <v>75862</v>
          </cell>
          <cell r="H187">
            <v>63748</v>
          </cell>
          <cell r="I187">
            <v>0</v>
          </cell>
          <cell r="M187" t="str">
            <v>EFS</v>
          </cell>
          <cell r="N187" t="str">
            <v>Dochody</v>
          </cell>
          <cell r="O187" t="str">
            <v>Bieżący</v>
          </cell>
        </row>
        <row r="188">
          <cell r="C188" t="str">
            <v>PO KL</v>
          </cell>
          <cell r="E188" t="str">
            <v>Grono Menadżerów 2 -  sieć wspólpracy i wymiany informacji między naukowcami a przedsiębiorcami w województwie warmińsko-mazurskim</v>
          </cell>
          <cell r="F188">
            <v>75862</v>
          </cell>
          <cell r="H188">
            <v>5626</v>
          </cell>
          <cell r="I188">
            <v>0</v>
          </cell>
          <cell r="M188" t="str">
            <v>EFS</v>
          </cell>
          <cell r="N188" t="str">
            <v>Dochody</v>
          </cell>
          <cell r="O188" t="str">
            <v>Bieżący</v>
          </cell>
        </row>
        <row r="189">
          <cell r="C189" t="str">
            <v>PO KL</v>
          </cell>
          <cell r="E189" t="str">
            <v>Grono Menadżerów 2 -  sieć wspólpracy i wymiany informacji między naukowcami a przedsiębiorcami w województwie warmińsko-mazurskim</v>
          </cell>
          <cell r="F189">
            <v>75862</v>
          </cell>
          <cell r="H189">
            <v>47885</v>
          </cell>
          <cell r="I189">
            <v>0</v>
          </cell>
          <cell r="M189" t="str">
            <v>EFS</v>
          </cell>
          <cell r="N189" t="str">
            <v>Dochody</v>
          </cell>
          <cell r="O189" t="str">
            <v>Majątkowy</v>
          </cell>
        </row>
        <row r="190">
          <cell r="C190" t="str">
            <v>PO KL</v>
          </cell>
          <cell r="E190" t="str">
            <v>Grono Menadżerów 2 -  sieć wspólpracy i wymiany informacji między naukowcami a przedsiębiorcami w województwie warmińsko-mazurskim</v>
          </cell>
          <cell r="F190">
            <v>75862</v>
          </cell>
          <cell r="H190">
            <v>3788</v>
          </cell>
          <cell r="I190">
            <v>0</v>
          </cell>
          <cell r="M190" t="str">
            <v>EFS</v>
          </cell>
          <cell r="N190" t="str">
            <v>Dochody</v>
          </cell>
          <cell r="O190" t="str">
            <v>Majątkowy</v>
          </cell>
        </row>
        <row r="191">
          <cell r="C191" t="str">
            <v>PO KL</v>
          </cell>
          <cell r="E191" t="str">
            <v>Projekty konkursowe Dz. 8.2</v>
          </cell>
          <cell r="F191">
            <v>15013</v>
          </cell>
          <cell r="H191">
            <v>482273</v>
          </cell>
          <cell r="I191">
            <v>236690</v>
          </cell>
          <cell r="M191" t="str">
            <v>EFS</v>
          </cell>
          <cell r="N191" t="str">
            <v>Wydatki</v>
          </cell>
          <cell r="O191" t="str">
            <v>Bieżący</v>
          </cell>
        </row>
        <row r="192">
          <cell r="C192" t="str">
            <v>PO KL</v>
          </cell>
          <cell r="E192" t="str">
            <v>Projekty konkursowe Dz. 8.2</v>
          </cell>
          <cell r="F192">
            <v>75862</v>
          </cell>
          <cell r="H192">
            <v>482273</v>
          </cell>
          <cell r="I192">
            <v>0</v>
          </cell>
          <cell r="M192" t="str">
            <v>EFS</v>
          </cell>
          <cell r="N192" t="str">
            <v>Dochody</v>
          </cell>
          <cell r="O192" t="str">
            <v>Bieżący</v>
          </cell>
        </row>
        <row r="193">
          <cell r="C193" t="str">
            <v>PO KL</v>
          </cell>
          <cell r="E193" t="str">
            <v>Projekt stypendialny szansą na rozwój edukacyjny uczniów Warmii i Mazur- III i IV edycja</v>
          </cell>
          <cell r="F193">
            <v>85395</v>
          </cell>
          <cell r="H193">
            <v>1032</v>
          </cell>
          <cell r="I193">
            <v>0</v>
          </cell>
          <cell r="M193" t="str">
            <v>EFS</v>
          </cell>
          <cell r="N193" t="str">
            <v>Wydatki</v>
          </cell>
          <cell r="O193" t="str">
            <v>Bieżący</v>
          </cell>
        </row>
        <row r="194">
          <cell r="C194" t="str">
            <v>PO KL</v>
          </cell>
          <cell r="E194" t="str">
            <v>Projekt stypendialny szansą na rozwój edukacyjny uczniów Warmii i Mazur- III i IV edycja</v>
          </cell>
          <cell r="F194">
            <v>85395</v>
          </cell>
          <cell r="H194">
            <v>333</v>
          </cell>
          <cell r="I194">
            <v>0</v>
          </cell>
          <cell r="M194" t="str">
            <v>EFS</v>
          </cell>
          <cell r="N194" t="str">
            <v>Wydatki</v>
          </cell>
          <cell r="O194" t="str">
            <v>Bieżący</v>
          </cell>
        </row>
        <row r="195">
          <cell r="C195" t="str">
            <v>PO KL</v>
          </cell>
          <cell r="E195" t="str">
            <v>Projekt stypendialny szansą na rozwój edukacyjny uczniów Warmii i Mazur- III i IV edycja</v>
          </cell>
          <cell r="F195">
            <v>85395</v>
          </cell>
          <cell r="H195">
            <v>51</v>
          </cell>
          <cell r="I195">
            <v>0</v>
          </cell>
          <cell r="M195" t="str">
            <v>EFS</v>
          </cell>
          <cell r="N195" t="str">
            <v>Wydatki</v>
          </cell>
          <cell r="O195" t="str">
            <v>Bieżący</v>
          </cell>
        </row>
        <row r="196">
          <cell r="C196" t="str">
            <v>PO KL</v>
          </cell>
          <cell r="E196" t="str">
            <v>Projekt stypendialny szansą na rozwój edukacyjny uczniów Warmii i Mazur- III i IV edycja</v>
          </cell>
          <cell r="F196">
            <v>85395</v>
          </cell>
          <cell r="H196">
            <v>27472</v>
          </cell>
          <cell r="I196">
            <v>13152</v>
          </cell>
          <cell r="M196" t="str">
            <v>EFS</v>
          </cell>
          <cell r="N196" t="str">
            <v>Wydatki</v>
          </cell>
          <cell r="O196" t="str">
            <v>Bieżący</v>
          </cell>
        </row>
        <row r="197">
          <cell r="C197" t="str">
            <v>PO KL</v>
          </cell>
          <cell r="E197" t="str">
            <v>Projekt stypendialny szansą na rozwój edukacyjny uczniów Warmii i Mazur- III i IV edycja</v>
          </cell>
          <cell r="F197">
            <v>85395</v>
          </cell>
          <cell r="H197">
            <v>144450</v>
          </cell>
          <cell r="I197">
            <v>94500</v>
          </cell>
          <cell r="M197" t="str">
            <v>EFS</v>
          </cell>
          <cell r="N197" t="str">
            <v>Wydatki</v>
          </cell>
          <cell r="O197" t="str">
            <v>Bieżący</v>
          </cell>
        </row>
        <row r="198">
          <cell r="C198" t="str">
            <v>PO KL</v>
          </cell>
          <cell r="E198" t="str">
            <v>Projekt stypendialny szansą na rozwój edukacyjny uczniów Warmii i Mazur- III i IV edycja</v>
          </cell>
          <cell r="F198">
            <v>85395</v>
          </cell>
          <cell r="H198">
            <v>7425</v>
          </cell>
          <cell r="I198">
            <v>743</v>
          </cell>
          <cell r="M198" t="str">
            <v>EFS</v>
          </cell>
          <cell r="N198" t="str">
            <v>Wydatki</v>
          </cell>
          <cell r="O198" t="str">
            <v>Bieżący</v>
          </cell>
        </row>
        <row r="199">
          <cell r="C199" t="str">
            <v>PO KL</v>
          </cell>
          <cell r="E199" t="str">
            <v>Projekt stypendialny szansą na rozwój edukacyjny uczniów Warmii i Mazur- III i IV edycja</v>
          </cell>
          <cell r="F199">
            <v>85395</v>
          </cell>
          <cell r="H199">
            <v>810</v>
          </cell>
          <cell r="I199">
            <v>0</v>
          </cell>
          <cell r="M199" t="str">
            <v>EFS</v>
          </cell>
          <cell r="N199" t="str">
            <v>Wydatki</v>
          </cell>
          <cell r="O199" t="str">
            <v>Bieżący</v>
          </cell>
        </row>
        <row r="200">
          <cell r="C200" t="str">
            <v>PO KL</v>
          </cell>
          <cell r="E200" t="str">
            <v>Wsparcie doradztwa zawodowego i pośrednictwa pracy w WUP w Olsztynie</v>
          </cell>
          <cell r="F200">
            <v>85395</v>
          </cell>
          <cell r="H200">
            <v>3150</v>
          </cell>
          <cell r="I200">
            <v>2160</v>
          </cell>
          <cell r="M200" t="str">
            <v>WUP</v>
          </cell>
          <cell r="N200" t="str">
            <v>Wydatki</v>
          </cell>
          <cell r="O200" t="str">
            <v>Bieżący</v>
          </cell>
        </row>
        <row r="201">
          <cell r="C201" t="str">
            <v>PO KL</v>
          </cell>
          <cell r="E201" t="str">
            <v>Wsparcie doradztwa zawodowego i pośrednictwa pracy w WUP w Olsztynie</v>
          </cell>
          <cell r="F201">
            <v>85395</v>
          </cell>
          <cell r="H201">
            <v>1320</v>
          </cell>
          <cell r="I201">
            <v>428</v>
          </cell>
          <cell r="M201" t="str">
            <v>WUP</v>
          </cell>
          <cell r="N201" t="str">
            <v>Wydatki</v>
          </cell>
          <cell r="O201" t="str">
            <v>Bieżący</v>
          </cell>
        </row>
        <row r="202">
          <cell r="C202" t="str">
            <v>PO KL</v>
          </cell>
          <cell r="E202" t="str">
            <v>Wsparcie doradztwa zawodowego i pośrednictwa pracy w WUP w Olsztynie</v>
          </cell>
          <cell r="F202">
            <v>85395</v>
          </cell>
          <cell r="H202">
            <v>2100</v>
          </cell>
          <cell r="I202">
            <v>0</v>
          </cell>
          <cell r="M202" t="str">
            <v>WUP</v>
          </cell>
          <cell r="N202" t="str">
            <v>Wydatki</v>
          </cell>
          <cell r="O202" t="str">
            <v>Bieżący</v>
          </cell>
        </row>
        <row r="203">
          <cell r="C203" t="str">
            <v xml:space="preserve">Program Współpracy Transgranicznej Litwa-Polska-Rosja 2007-2013             </v>
          </cell>
          <cell r="E203" t="str">
            <v>Warmia i Mazury - Obwód Kaliningradzki. Praca ponad granicami</v>
          </cell>
          <cell r="F203">
            <v>85332</v>
          </cell>
          <cell r="H203">
            <v>998</v>
          </cell>
          <cell r="I203">
            <v>0</v>
          </cell>
          <cell r="M203" t="str">
            <v>WUP</v>
          </cell>
          <cell r="N203" t="str">
            <v>Wydatki</v>
          </cell>
          <cell r="O203" t="str">
            <v>Bieżący</v>
          </cell>
        </row>
        <row r="204">
          <cell r="C204" t="str">
            <v xml:space="preserve">Program Współpracy Transgranicznej Litwa-Polska-Rosja 2007-2013             </v>
          </cell>
          <cell r="E204" t="str">
            <v>Warmia i Mazury - Obwód Kaliningradzki. Praca ponad granicami</v>
          </cell>
          <cell r="F204">
            <v>85332</v>
          </cell>
          <cell r="H204">
            <v>152</v>
          </cell>
          <cell r="I204">
            <v>0</v>
          </cell>
          <cell r="M204" t="str">
            <v>WUP</v>
          </cell>
          <cell r="N204" t="str">
            <v>Wydatki</v>
          </cell>
          <cell r="O204" t="str">
            <v>Bieżący</v>
          </cell>
        </row>
        <row r="205">
          <cell r="C205" t="str">
            <v xml:space="preserve">Program Współpracy Transgranicznej Litwa-Polska-Rosja 2007-2013             </v>
          </cell>
          <cell r="E205" t="str">
            <v>Warmia i Mazury - Obwód Kaliningradzki. Praca ponad granicami</v>
          </cell>
          <cell r="F205">
            <v>85332</v>
          </cell>
          <cell r="H205">
            <v>24</v>
          </cell>
          <cell r="I205">
            <v>0</v>
          </cell>
          <cell r="M205" t="str">
            <v>WUP</v>
          </cell>
          <cell r="N205" t="str">
            <v>Wydatki</v>
          </cell>
          <cell r="O205" t="str">
            <v>Bieżący</v>
          </cell>
        </row>
        <row r="206">
          <cell r="C206" t="str">
            <v xml:space="preserve">Program Współpracy Transgranicznej Litwa-Polska-Rosja 2007-2013             </v>
          </cell>
          <cell r="E206" t="str">
            <v>Warmia i Mazury - Obwód Kaliningradzki. Praca ponad granicami</v>
          </cell>
          <cell r="F206">
            <v>85332</v>
          </cell>
          <cell r="H206">
            <v>500</v>
          </cell>
          <cell r="I206">
            <v>0</v>
          </cell>
          <cell r="M206" t="str">
            <v>WUP</v>
          </cell>
          <cell r="N206" t="str">
            <v>Wydatki</v>
          </cell>
          <cell r="O206" t="str">
            <v>Bieżący</v>
          </cell>
        </row>
        <row r="207">
          <cell r="C207" t="str">
            <v>PO KL</v>
          </cell>
          <cell r="E207" t="str">
            <v>Projekt stypendialny szansą na rozwój edukacyjny uczniów Warmii i Mazur- III i IV edycja</v>
          </cell>
          <cell r="F207">
            <v>85395</v>
          </cell>
          <cell r="H207">
            <v>6502</v>
          </cell>
          <cell r="I207">
            <v>0</v>
          </cell>
          <cell r="M207" t="str">
            <v>EFS</v>
          </cell>
          <cell r="N207" t="str">
            <v>Wydatki</v>
          </cell>
          <cell r="O207" t="str">
            <v>Bieżący</v>
          </cell>
        </row>
        <row r="208">
          <cell r="C208" t="str">
            <v>PO KL</v>
          </cell>
          <cell r="E208" t="str">
            <v>Projekt stypendialny szansą na rozwój edukacyjny uczniów Warmii i Mazur- III i IV edycja</v>
          </cell>
          <cell r="F208">
            <v>85395</v>
          </cell>
          <cell r="H208">
            <v>2100</v>
          </cell>
          <cell r="I208">
            <v>0</v>
          </cell>
          <cell r="M208" t="str">
            <v>EFS</v>
          </cell>
          <cell r="N208" t="str">
            <v>Wydatki</v>
          </cell>
          <cell r="O208" t="str">
            <v>Bieżący</v>
          </cell>
        </row>
        <row r="209">
          <cell r="C209" t="str">
            <v>PO KL</v>
          </cell>
          <cell r="E209" t="str">
            <v>Projekt stypendialny szansą na rozwój edukacyjny uczniów Warmii i Mazur- III i IV edycja</v>
          </cell>
          <cell r="F209">
            <v>85395</v>
          </cell>
          <cell r="H209">
            <v>323</v>
          </cell>
          <cell r="I209">
            <v>0</v>
          </cell>
          <cell r="M209" t="str">
            <v>EFS</v>
          </cell>
          <cell r="N209" t="str">
            <v>Wydatki</v>
          </cell>
          <cell r="O209" t="str">
            <v>Bieżący</v>
          </cell>
        </row>
        <row r="210">
          <cell r="C210" t="str">
            <v>PO KL</v>
          </cell>
          <cell r="E210" t="str">
            <v>Projekt stypendialny szansą na rozwój edukacyjny uczniów Warmii i Mazur- III i IV edycja</v>
          </cell>
          <cell r="F210">
            <v>85395</v>
          </cell>
          <cell r="H210">
            <v>172975</v>
          </cell>
          <cell r="I210">
            <v>82823</v>
          </cell>
          <cell r="M210" t="str">
            <v>EFS</v>
          </cell>
          <cell r="N210" t="str">
            <v>Wydatki</v>
          </cell>
          <cell r="O210" t="str">
            <v>Bieżący</v>
          </cell>
        </row>
        <row r="211">
          <cell r="C211" t="str">
            <v>PO KL</v>
          </cell>
          <cell r="E211" t="str">
            <v>Projekt stypendialny szansą na rozwój edukacyjny uczniów Warmii i Mazur- III i IV edycja</v>
          </cell>
          <cell r="F211">
            <v>85395</v>
          </cell>
          <cell r="H211">
            <v>909500</v>
          </cell>
          <cell r="I211">
            <v>595000</v>
          </cell>
          <cell r="M211" t="str">
            <v>EFS</v>
          </cell>
          <cell r="N211" t="str">
            <v>Wydatki</v>
          </cell>
          <cell r="O211" t="str">
            <v>Bieżący</v>
          </cell>
        </row>
        <row r="212">
          <cell r="C212" t="str">
            <v>PO KL</v>
          </cell>
          <cell r="E212" t="str">
            <v>Projekt stypendialny szansą na rozwój edukacyjny uczniów Warmii i Mazur- III i IV edycja</v>
          </cell>
          <cell r="F212">
            <v>85395</v>
          </cell>
          <cell r="H212">
            <v>46750</v>
          </cell>
          <cell r="I212">
            <v>4681</v>
          </cell>
          <cell r="M212" t="str">
            <v>EFS</v>
          </cell>
          <cell r="N212" t="str">
            <v>Wydatki</v>
          </cell>
          <cell r="O212" t="str">
            <v>Bieżący</v>
          </cell>
        </row>
        <row r="213">
          <cell r="C213" t="str">
            <v>PO KL</v>
          </cell>
          <cell r="E213" t="str">
            <v>Projekt stypendialny szansą na rozwój edukacyjny uczniów Warmii i Mazur- III i IV edycja</v>
          </cell>
          <cell r="F213">
            <v>85395</v>
          </cell>
          <cell r="H213">
            <v>5100</v>
          </cell>
          <cell r="I213">
            <v>0</v>
          </cell>
          <cell r="M213" t="str">
            <v>EFS</v>
          </cell>
          <cell r="N213" t="str">
            <v>Wydatki</v>
          </cell>
          <cell r="O213" t="str">
            <v>Bieżący</v>
          </cell>
        </row>
        <row r="214">
          <cell r="C214" t="str">
            <v>PO KL</v>
          </cell>
          <cell r="E214" t="str">
            <v>Projekt stypendialny szansą na rozwój edukacyjny uczniów Warmii i Mazur- III i IV edycja</v>
          </cell>
          <cell r="F214">
            <v>75862</v>
          </cell>
          <cell r="H214">
            <v>1143250</v>
          </cell>
          <cell r="I214">
            <v>0</v>
          </cell>
          <cell r="M214" t="str">
            <v>EFS</v>
          </cell>
          <cell r="N214" t="str">
            <v>Dochody</v>
          </cell>
          <cell r="O214" t="str">
            <v>Bieżący</v>
          </cell>
        </row>
        <row r="215">
          <cell r="C215" t="str">
            <v>PO KL</v>
          </cell>
          <cell r="E215" t="str">
            <v>Projekt stypendialny szansą na rozwój edukacyjny uczniów Warmii i Mazur- III i IV edycja</v>
          </cell>
          <cell r="F215">
            <v>75862</v>
          </cell>
          <cell r="H215">
            <v>181573</v>
          </cell>
          <cell r="I215">
            <v>0</v>
          </cell>
          <cell r="M215" t="str">
            <v>EFS</v>
          </cell>
          <cell r="N215" t="str">
            <v>Dochody</v>
          </cell>
          <cell r="O215" t="str">
            <v>Bieżący</v>
          </cell>
        </row>
        <row r="216">
          <cell r="C216" t="str">
            <v>PO KL</v>
          </cell>
          <cell r="E216" t="str">
            <v>Projekty konkursowe Dz. 9.1</v>
          </cell>
          <cell r="F216">
            <v>85395</v>
          </cell>
          <cell r="H216">
            <v>3902109</v>
          </cell>
          <cell r="I216">
            <v>2176955</v>
          </cell>
          <cell r="M216" t="str">
            <v>EFS</v>
          </cell>
          <cell r="N216" t="str">
            <v>Wydatki</v>
          </cell>
          <cell r="O216" t="str">
            <v>Bieżący</v>
          </cell>
        </row>
        <row r="217">
          <cell r="C217" t="str">
            <v>PO KL</v>
          </cell>
          <cell r="E217" t="str">
            <v>Projekty konkursowe Dz. 9.1</v>
          </cell>
          <cell r="F217">
            <v>85395</v>
          </cell>
          <cell r="H217">
            <v>150000</v>
          </cell>
          <cell r="I217">
            <v>0</v>
          </cell>
          <cell r="M217" t="str">
            <v>EFS</v>
          </cell>
          <cell r="N217" t="str">
            <v>Wydatki</v>
          </cell>
          <cell r="O217" t="str">
            <v>Bieżący</v>
          </cell>
        </row>
        <row r="218">
          <cell r="C218" t="str">
            <v>PO KL</v>
          </cell>
          <cell r="E218" t="str">
            <v>Projekty konkursowe Dz. 9.1</v>
          </cell>
          <cell r="F218">
            <v>75862</v>
          </cell>
          <cell r="H218">
            <v>3902109</v>
          </cell>
          <cell r="I218">
            <v>0</v>
          </cell>
          <cell r="M218" t="str">
            <v>EFS</v>
          </cell>
          <cell r="N218" t="str">
            <v>Dochody</v>
          </cell>
          <cell r="O218" t="str">
            <v>Bieżący</v>
          </cell>
        </row>
        <row r="219">
          <cell r="C219" t="str">
            <v>PO KL</v>
          </cell>
          <cell r="E219" t="str">
            <v>Projekty konkursowe Dz. 9.1</v>
          </cell>
          <cell r="F219">
            <v>75862</v>
          </cell>
          <cell r="H219">
            <v>150000</v>
          </cell>
          <cell r="I219">
            <v>0</v>
          </cell>
          <cell r="M219" t="str">
            <v>EFS</v>
          </cell>
          <cell r="N219" t="str">
            <v>Dochody</v>
          </cell>
          <cell r="O219" t="str">
            <v>Bieżący</v>
          </cell>
        </row>
        <row r="220">
          <cell r="C220" t="str">
            <v>PO KL</v>
          </cell>
          <cell r="E220" t="str">
            <v>Projekty konkursowe Dz. 9.2</v>
          </cell>
          <cell r="F220">
            <v>85395</v>
          </cell>
          <cell r="H220">
            <v>343777</v>
          </cell>
          <cell r="I220">
            <v>136761</v>
          </cell>
          <cell r="M220" t="str">
            <v>EFS</v>
          </cell>
          <cell r="N220" t="str">
            <v>Wydatki</v>
          </cell>
          <cell r="O220" t="str">
            <v>Bieżący</v>
          </cell>
        </row>
        <row r="221">
          <cell r="C221" t="str">
            <v>PO KL</v>
          </cell>
          <cell r="E221" t="str">
            <v>Projekty konkursowe Dz. 9.2</v>
          </cell>
          <cell r="F221">
            <v>75862</v>
          </cell>
          <cell r="H221">
            <v>343777</v>
          </cell>
          <cell r="I221">
            <v>0</v>
          </cell>
          <cell r="M221" t="str">
            <v>EFS</v>
          </cell>
          <cell r="N221" t="str">
            <v>Dochody</v>
          </cell>
          <cell r="O221" t="str">
            <v>Bieżący</v>
          </cell>
        </row>
        <row r="222">
          <cell r="C222" t="str">
            <v>PO KL</v>
          </cell>
          <cell r="E222" t="str">
            <v>Projekty konkursowe Dz. 9.3</v>
          </cell>
          <cell r="F222">
            <v>85395</v>
          </cell>
          <cell r="H222">
            <v>760000</v>
          </cell>
          <cell r="I222">
            <v>189329</v>
          </cell>
          <cell r="M222" t="str">
            <v>EFS</v>
          </cell>
          <cell r="N222" t="str">
            <v>Wydatki</v>
          </cell>
          <cell r="O222" t="str">
            <v>Bieżący</v>
          </cell>
        </row>
        <row r="223">
          <cell r="C223" t="str">
            <v>PO KL</v>
          </cell>
          <cell r="E223" t="str">
            <v>Projekty konkursowe Dz. 9.3</v>
          </cell>
          <cell r="F223">
            <v>85395</v>
          </cell>
          <cell r="H223">
            <v>-57000</v>
          </cell>
          <cell r="I223">
            <v>0</v>
          </cell>
          <cell r="M223" t="str">
            <v>EFS</v>
          </cell>
          <cell r="N223" t="str">
            <v>Wydatki</v>
          </cell>
          <cell r="O223" t="str">
            <v>Bieżący</v>
          </cell>
        </row>
        <row r="224">
          <cell r="C224" t="str">
            <v>PO KL</v>
          </cell>
          <cell r="E224" t="str">
            <v>Projekty konkursowe Dz. 9.3</v>
          </cell>
          <cell r="F224">
            <v>85395</v>
          </cell>
          <cell r="H224">
            <v>-150000</v>
          </cell>
          <cell r="I224">
            <v>0</v>
          </cell>
          <cell r="M224" t="str">
            <v>EFS</v>
          </cell>
          <cell r="N224" t="str">
            <v>Wydatki</v>
          </cell>
          <cell r="O224" t="str">
            <v>Bieżący</v>
          </cell>
        </row>
        <row r="225">
          <cell r="C225" t="str">
            <v>PO KL</v>
          </cell>
          <cell r="E225" t="str">
            <v>Projekty konkursowe Dz. 9.3</v>
          </cell>
          <cell r="F225">
            <v>75862</v>
          </cell>
          <cell r="H225">
            <v>760000</v>
          </cell>
          <cell r="I225">
            <v>0</v>
          </cell>
          <cell r="M225" t="str">
            <v>EFS</v>
          </cell>
          <cell r="N225" t="str">
            <v>Dochody</v>
          </cell>
          <cell r="O225" t="str">
            <v>Bieżący</v>
          </cell>
        </row>
        <row r="226">
          <cell r="C226" t="str">
            <v>PO KL</v>
          </cell>
          <cell r="E226" t="str">
            <v>Projekty konkursowe Dz. 9.3</v>
          </cell>
          <cell r="F226">
            <v>75862</v>
          </cell>
          <cell r="H226">
            <v>-57000</v>
          </cell>
          <cell r="I226">
            <v>0</v>
          </cell>
          <cell r="M226" t="str">
            <v>EFS</v>
          </cell>
          <cell r="N226" t="str">
            <v>Dochody</v>
          </cell>
          <cell r="O226" t="str">
            <v>Bieżący</v>
          </cell>
        </row>
        <row r="227">
          <cell r="C227" t="str">
            <v>PO KL</v>
          </cell>
          <cell r="E227" t="str">
            <v>Projekty konkursowe Dz. 9.3</v>
          </cell>
          <cell r="F227">
            <v>75862</v>
          </cell>
          <cell r="H227">
            <v>-150000</v>
          </cell>
          <cell r="I227">
            <v>0</v>
          </cell>
          <cell r="M227" t="str">
            <v>EFS</v>
          </cell>
          <cell r="N227" t="str">
            <v>Dochody</v>
          </cell>
          <cell r="O227" t="str">
            <v>Bieżący</v>
          </cell>
        </row>
        <row r="228">
          <cell r="C228" t="str">
            <v>PO KL</v>
          </cell>
          <cell r="E228" t="str">
            <v>Projekty konkursowe Dz. 9.5</v>
          </cell>
          <cell r="F228">
            <v>85395</v>
          </cell>
          <cell r="H228">
            <v>106000</v>
          </cell>
          <cell r="I228">
            <v>154826</v>
          </cell>
          <cell r="M228" t="str">
            <v>EFS</v>
          </cell>
          <cell r="N228" t="str">
            <v>Wydatki</v>
          </cell>
          <cell r="O228" t="str">
            <v>Bieżący</v>
          </cell>
        </row>
        <row r="229">
          <cell r="C229" t="str">
            <v>PO KL</v>
          </cell>
          <cell r="E229" t="str">
            <v>Projekty konkursowe Dz. 9.5</v>
          </cell>
          <cell r="F229">
            <v>85395</v>
          </cell>
          <cell r="H229">
            <v>57000</v>
          </cell>
          <cell r="I229">
            <v>0</v>
          </cell>
          <cell r="M229" t="str">
            <v>EFS</v>
          </cell>
          <cell r="N229" t="str">
            <v>Wydatki</v>
          </cell>
          <cell r="O229" t="str">
            <v>Bieżący</v>
          </cell>
        </row>
        <row r="230">
          <cell r="C230" t="str">
            <v>PO KL</v>
          </cell>
          <cell r="E230" t="str">
            <v>Projekty konkursowe Dz. 9.5</v>
          </cell>
          <cell r="F230">
            <v>75862</v>
          </cell>
          <cell r="H230">
            <v>106000</v>
          </cell>
          <cell r="I230">
            <v>0</v>
          </cell>
          <cell r="M230" t="str">
            <v>EFS</v>
          </cell>
          <cell r="N230" t="str">
            <v>Dochody</v>
          </cell>
          <cell r="O230" t="str">
            <v>Bieżący</v>
          </cell>
        </row>
        <row r="231">
          <cell r="C231" t="str">
            <v>PO KL</v>
          </cell>
          <cell r="E231" t="str">
            <v>Projekty konkursowe Dz. 9.5</v>
          </cell>
          <cell r="F231">
            <v>75862</v>
          </cell>
          <cell r="H231">
            <v>57000</v>
          </cell>
          <cell r="I231">
            <v>0</v>
          </cell>
          <cell r="M231" t="str">
            <v>EFS</v>
          </cell>
          <cell r="N231" t="str">
            <v>Dochody</v>
          </cell>
          <cell r="O231" t="str">
            <v>Bieżący</v>
          </cell>
        </row>
        <row r="232">
          <cell r="C232" t="str">
            <v xml:space="preserve">Program Współpracy Transgranicznej Litwa-Polska-Rosja 2007-2013             </v>
          </cell>
          <cell r="E232" t="str">
            <v>Warmia i Mazury - Obwód Kaliningradzki. Praca ponad granicami</v>
          </cell>
          <cell r="F232">
            <v>85332</v>
          </cell>
          <cell r="H232">
            <v>1280</v>
          </cell>
          <cell r="I232">
            <v>0</v>
          </cell>
          <cell r="M232" t="str">
            <v>WUP</v>
          </cell>
          <cell r="N232" t="str">
            <v>Wydatki</v>
          </cell>
          <cell r="O232" t="str">
            <v>Bieżący</v>
          </cell>
        </row>
        <row r="233">
          <cell r="C233" t="str">
            <v xml:space="preserve">Program Współpracy Transgranicznej Litwa-Polska-Rosja 2007-2013             </v>
          </cell>
          <cell r="E233" t="str">
            <v>Warmia i Mazury - Obwód Kaliningradzki. Praca ponad granicami</v>
          </cell>
          <cell r="F233">
            <v>85332</v>
          </cell>
          <cell r="H233">
            <v>6420</v>
          </cell>
          <cell r="I233">
            <v>0</v>
          </cell>
          <cell r="M233" t="str">
            <v>WUP</v>
          </cell>
          <cell r="N233" t="str">
            <v>Wydatki</v>
          </cell>
          <cell r="O233" t="str">
            <v>Bieżący</v>
          </cell>
        </row>
        <row r="234">
          <cell r="C234" t="str">
            <v xml:space="preserve">Program Współpracy Transgranicznej Litwa-Polska-Rosja 2007-2013             </v>
          </cell>
          <cell r="E234" t="str">
            <v>Warmia i Mazury - Obwód Kaliningradzki. Praca ponad granicami</v>
          </cell>
          <cell r="F234">
            <v>85332</v>
          </cell>
          <cell r="H234">
            <v>1100</v>
          </cell>
          <cell r="I234">
            <v>0</v>
          </cell>
          <cell r="M234" t="str">
            <v>WUP</v>
          </cell>
          <cell r="N234" t="str">
            <v>Wydatki</v>
          </cell>
          <cell r="O234" t="str">
            <v>Bieżący</v>
          </cell>
        </row>
        <row r="235">
          <cell r="C235" t="str">
            <v xml:space="preserve">Program Współpracy Transgranicznej Litwa-Polska-Rosja 2007-2013             </v>
          </cell>
          <cell r="E235" t="str">
            <v>Warmia i Mazury - Obwód Kaliningradzki. Praca ponad granicami</v>
          </cell>
          <cell r="F235">
            <v>85332</v>
          </cell>
          <cell r="H235">
            <v>16</v>
          </cell>
          <cell r="I235">
            <v>0</v>
          </cell>
          <cell r="M235" t="str">
            <v>WUP</v>
          </cell>
          <cell r="N235" t="str">
            <v>Wydatki</v>
          </cell>
          <cell r="O235" t="str">
            <v>Bieżący</v>
          </cell>
        </row>
        <row r="236">
          <cell r="C236" t="str">
            <v xml:space="preserve">Program Współpracy Transgranicznej Litwa-Polska-Rosja 2007-2013             </v>
          </cell>
          <cell r="E236" t="str">
            <v>Warmia i Mazury - Obwód Kaliningradzki. Praca ponad granicami</v>
          </cell>
          <cell r="F236">
            <v>85332</v>
          </cell>
          <cell r="H236">
            <v>1200</v>
          </cell>
          <cell r="I236">
            <v>0</v>
          </cell>
          <cell r="M236" t="str">
            <v>WUP</v>
          </cell>
          <cell r="N236" t="str">
            <v>Wydatki</v>
          </cell>
          <cell r="O236" t="str">
            <v>Majątkowy</v>
          </cell>
        </row>
        <row r="237">
          <cell r="C237" t="str">
            <v>PO KL</v>
          </cell>
          <cell r="E237" t="str">
            <v>Pomoc techniczna</v>
          </cell>
          <cell r="F237">
            <v>75018</v>
          </cell>
          <cell r="H237">
            <v>184875</v>
          </cell>
          <cell r="I237">
            <v>92403</v>
          </cell>
          <cell r="M237" t="str">
            <v>EFS</v>
          </cell>
          <cell r="N237" t="str">
            <v>Wydatki</v>
          </cell>
          <cell r="O237" t="str">
            <v>Bieżący</v>
          </cell>
        </row>
        <row r="238">
          <cell r="C238" t="str">
            <v>Dostawa produktów paliwowych</v>
          </cell>
          <cell r="E238" t="str">
            <v>Umowa Nr147/RDW/N//2010</v>
          </cell>
          <cell r="F238">
            <v>60013</v>
          </cell>
          <cell r="H238">
            <v>336180</v>
          </cell>
          <cell r="I238">
            <v>44893</v>
          </cell>
          <cell r="M238" t="str">
            <v>ZDW</v>
          </cell>
          <cell r="N238" t="str">
            <v>Wydatki</v>
          </cell>
          <cell r="O238" t="str">
            <v>Bieżący</v>
          </cell>
        </row>
        <row r="239">
          <cell r="C239" t="str">
            <v>Dostawa produktów paliwowych</v>
          </cell>
          <cell r="E239" t="str">
            <v xml:space="preserve">Umowa Nr ZDW/NA/20/2009 </v>
          </cell>
          <cell r="F239">
            <v>60013</v>
          </cell>
          <cell r="H239">
            <v>34217</v>
          </cell>
          <cell r="I239">
            <v>16824</v>
          </cell>
          <cell r="M239" t="str">
            <v>ZDW</v>
          </cell>
          <cell r="N239" t="str">
            <v>Wydatki</v>
          </cell>
          <cell r="O239" t="str">
            <v>Bieżący</v>
          </cell>
        </row>
        <row r="240">
          <cell r="C240" t="str">
            <v>Dostawa produktów paliwowych</v>
          </cell>
          <cell r="E240" t="str">
            <v xml:space="preserve">Umowa Nr ZDW/NA/17/2009 </v>
          </cell>
          <cell r="F240">
            <v>60013</v>
          </cell>
          <cell r="H240">
            <v>25934</v>
          </cell>
          <cell r="I240">
            <v>13259</v>
          </cell>
          <cell r="M240" t="str">
            <v>ZDW</v>
          </cell>
          <cell r="N240" t="str">
            <v>Wydatki</v>
          </cell>
          <cell r="O240" t="str">
            <v>Bieżący</v>
          </cell>
        </row>
        <row r="241">
          <cell r="C241" t="str">
            <v>Dostawa produktów paliwowych</v>
          </cell>
          <cell r="E241" t="str">
            <v>Umowa Nr RDW/K/A/184/2009</v>
          </cell>
          <cell r="F241">
            <v>60013</v>
          </cell>
          <cell r="H241">
            <v>26822</v>
          </cell>
          <cell r="I241">
            <v>8848</v>
          </cell>
          <cell r="M241" t="str">
            <v>ZDW</v>
          </cell>
          <cell r="N241" t="str">
            <v>Wydatki</v>
          </cell>
          <cell r="O241" t="str">
            <v>Bieżący</v>
          </cell>
        </row>
        <row r="242">
          <cell r="C242" t="str">
            <v>Dostawa produktów paliwowych</v>
          </cell>
          <cell r="E242" t="str">
            <v>Umowa Nr RDW/K/A/183/2009</v>
          </cell>
          <cell r="F242">
            <v>60013</v>
          </cell>
          <cell r="H242">
            <v>109339</v>
          </cell>
          <cell r="I242">
            <v>73067</v>
          </cell>
          <cell r="M242" t="str">
            <v>ZDW</v>
          </cell>
          <cell r="N242" t="str">
            <v>Wydatki</v>
          </cell>
          <cell r="O242" t="str">
            <v>Bieżący</v>
          </cell>
        </row>
        <row r="243">
          <cell r="C243" t="str">
            <v>Dostawa oleju opałowego</v>
          </cell>
          <cell r="E243" t="str">
            <v>Umowa Nr RDW.K.A/142/2009</v>
          </cell>
          <cell r="F243">
            <v>60013</v>
          </cell>
          <cell r="H243">
            <v>37938</v>
          </cell>
          <cell r="I243">
            <v>6654</v>
          </cell>
          <cell r="M243" t="str">
            <v>ZDW</v>
          </cell>
          <cell r="N243" t="str">
            <v>Wydatki</v>
          </cell>
          <cell r="O243" t="str">
            <v>Bieżący</v>
          </cell>
        </row>
        <row r="244">
          <cell r="C244" t="str">
            <v>PO KL</v>
          </cell>
          <cell r="E244" t="str">
            <v>Pomoc techniczna</v>
          </cell>
          <cell r="F244">
            <v>75018</v>
          </cell>
          <cell r="H244">
            <v>3322447</v>
          </cell>
          <cell r="I244">
            <v>1652307</v>
          </cell>
          <cell r="M244" t="str">
            <v>EFS</v>
          </cell>
          <cell r="N244" t="str">
            <v>Wydatki</v>
          </cell>
          <cell r="O244" t="str">
            <v>Bieżący</v>
          </cell>
        </row>
        <row r="245">
          <cell r="C245" t="str">
            <v>PO KL</v>
          </cell>
          <cell r="E245" t="str">
            <v>Pomoc techniczna</v>
          </cell>
          <cell r="F245">
            <v>75018</v>
          </cell>
          <cell r="H245">
            <v>209538</v>
          </cell>
          <cell r="I245">
            <v>189217</v>
          </cell>
          <cell r="M245" t="str">
            <v>EFS</v>
          </cell>
          <cell r="N245" t="str">
            <v>Wydatki</v>
          </cell>
          <cell r="O245" t="str">
            <v>Bieżący</v>
          </cell>
        </row>
        <row r="246">
          <cell r="C246" t="str">
            <v>PO KL</v>
          </cell>
          <cell r="E246" t="str">
            <v>Pomoc techniczna</v>
          </cell>
          <cell r="F246">
            <v>75018</v>
          </cell>
          <cell r="H246">
            <v>536508</v>
          </cell>
          <cell r="I246">
            <v>273556</v>
          </cell>
          <cell r="M246" t="str">
            <v>EFS</v>
          </cell>
          <cell r="N246" t="str">
            <v>Wydatki</v>
          </cell>
          <cell r="O246" t="str">
            <v>Bieżący</v>
          </cell>
        </row>
        <row r="247">
          <cell r="C247" t="str">
            <v>PO KL</v>
          </cell>
          <cell r="E247" t="str">
            <v>Pomoc techniczna</v>
          </cell>
          <cell r="F247">
            <v>75018</v>
          </cell>
          <cell r="H247">
            <v>86534</v>
          </cell>
          <cell r="I247">
            <v>40593</v>
          </cell>
          <cell r="M247" t="str">
            <v>EFS</v>
          </cell>
          <cell r="N247" t="str">
            <v>Wydatki</v>
          </cell>
          <cell r="O247" t="str">
            <v>Bieżący</v>
          </cell>
        </row>
        <row r="248">
          <cell r="C248" t="str">
            <v>PO KL</v>
          </cell>
          <cell r="E248" t="str">
            <v>Pomoc techniczna</v>
          </cell>
          <cell r="F248">
            <v>75018</v>
          </cell>
          <cell r="H248">
            <v>49300</v>
          </cell>
          <cell r="I248">
            <v>5610</v>
          </cell>
          <cell r="M248" t="str">
            <v>EFS</v>
          </cell>
          <cell r="N248" t="str">
            <v>Wydatki</v>
          </cell>
          <cell r="O248" t="str">
            <v>Bieżący</v>
          </cell>
        </row>
        <row r="249">
          <cell r="C249" t="str">
            <v>PO KL</v>
          </cell>
          <cell r="E249" t="str">
            <v>Pomoc techniczna</v>
          </cell>
          <cell r="F249">
            <v>75018</v>
          </cell>
          <cell r="H249">
            <v>1047625</v>
          </cell>
          <cell r="I249">
            <v>523618</v>
          </cell>
          <cell r="M249" t="str">
            <v>EFS</v>
          </cell>
          <cell r="N249" t="str">
            <v>Wydatki</v>
          </cell>
          <cell r="O249" t="str">
            <v>Bieżący</v>
          </cell>
        </row>
        <row r="250">
          <cell r="C250" t="str">
            <v>PO KL</v>
          </cell>
          <cell r="E250" t="str">
            <v>Pomoc techniczna</v>
          </cell>
          <cell r="F250">
            <v>75018</v>
          </cell>
          <cell r="H250">
            <v>51425</v>
          </cell>
          <cell r="I250">
            <v>3231</v>
          </cell>
          <cell r="M250" t="str">
            <v>EFS</v>
          </cell>
          <cell r="N250" t="str">
            <v>Wydatki</v>
          </cell>
          <cell r="O250" t="str">
            <v>Bieżący</v>
          </cell>
        </row>
        <row r="251">
          <cell r="C251" t="str">
            <v>PO KL</v>
          </cell>
          <cell r="E251" t="str">
            <v>Pomoc techniczna</v>
          </cell>
          <cell r="F251">
            <v>75018</v>
          </cell>
          <cell r="H251">
            <v>577150</v>
          </cell>
          <cell r="I251">
            <v>154510</v>
          </cell>
          <cell r="M251" t="str">
            <v>EFS</v>
          </cell>
          <cell r="N251" t="str">
            <v>Wydatki</v>
          </cell>
          <cell r="O251" t="str">
            <v>Bieżący</v>
          </cell>
        </row>
        <row r="252">
          <cell r="C252" t="str">
            <v>PO KL</v>
          </cell>
          <cell r="E252" t="str">
            <v>Pomoc techniczna</v>
          </cell>
          <cell r="F252">
            <v>75018</v>
          </cell>
          <cell r="H252">
            <v>178500</v>
          </cell>
          <cell r="I252">
            <v>0</v>
          </cell>
          <cell r="M252" t="str">
            <v>EFS</v>
          </cell>
          <cell r="N252" t="str">
            <v>Wydatki</v>
          </cell>
          <cell r="O252" t="str">
            <v>Bieżący</v>
          </cell>
        </row>
        <row r="253">
          <cell r="C253" t="str">
            <v>PO KL</v>
          </cell>
          <cell r="E253" t="str">
            <v>Pomoc techniczna</v>
          </cell>
          <cell r="F253">
            <v>75018</v>
          </cell>
          <cell r="H253">
            <v>61030</v>
          </cell>
          <cell r="I253">
            <v>13868</v>
          </cell>
          <cell r="M253" t="str">
            <v>EFS</v>
          </cell>
          <cell r="N253" t="str">
            <v>Wydatki</v>
          </cell>
          <cell r="O253" t="str">
            <v>Bieżący</v>
          </cell>
        </row>
        <row r="254">
          <cell r="C254" t="str">
            <v>PO KL</v>
          </cell>
          <cell r="E254" t="str">
            <v>Pomoc techniczna</v>
          </cell>
          <cell r="F254">
            <v>75018</v>
          </cell>
          <cell r="H254">
            <v>167123</v>
          </cell>
          <cell r="I254">
            <v>22457</v>
          </cell>
          <cell r="M254" t="str">
            <v>EFS</v>
          </cell>
          <cell r="N254" t="str">
            <v>Wydatki</v>
          </cell>
          <cell r="O254" t="str">
            <v>Bieżący</v>
          </cell>
        </row>
        <row r="255">
          <cell r="C255" t="str">
            <v>PO KL</v>
          </cell>
          <cell r="E255" t="str">
            <v>Pomoc techniczna</v>
          </cell>
          <cell r="F255">
            <v>75018</v>
          </cell>
          <cell r="H255">
            <v>42800</v>
          </cell>
          <cell r="I255">
            <v>0</v>
          </cell>
          <cell r="M255" t="str">
            <v>EFS</v>
          </cell>
          <cell r="N255" t="str">
            <v>Wydatki</v>
          </cell>
          <cell r="O255" t="str">
            <v>Majątkowy</v>
          </cell>
        </row>
        <row r="256">
          <cell r="C256" t="str">
            <v>Dostawa oleju opałowego</v>
          </cell>
          <cell r="E256" t="str">
            <v>Umowa Nr 94/RDW/N/2009</v>
          </cell>
          <cell r="F256">
            <v>60013</v>
          </cell>
          <cell r="H256">
            <v>20000</v>
          </cell>
          <cell r="I256">
            <v>6100</v>
          </cell>
          <cell r="M256" t="str">
            <v>ZDW</v>
          </cell>
          <cell r="N256" t="str">
            <v>Wydatki</v>
          </cell>
          <cell r="O256" t="str">
            <v>Bieżący</v>
          </cell>
        </row>
        <row r="257">
          <cell r="C257" t="str">
            <v>PO KL</v>
          </cell>
          <cell r="E257" t="str">
            <v>Pomoc techniczna</v>
          </cell>
          <cell r="F257">
            <v>75018</v>
          </cell>
          <cell r="H257">
            <v>6287180</v>
          </cell>
          <cell r="I257">
            <v>0</v>
          </cell>
          <cell r="M257" t="str">
            <v>EFS</v>
          </cell>
          <cell r="N257" t="str">
            <v>Dochody</v>
          </cell>
          <cell r="O257" t="str">
            <v>Bieżący</v>
          </cell>
        </row>
        <row r="258">
          <cell r="C258" t="str">
            <v>PO KL</v>
          </cell>
          <cell r="E258" t="str">
            <v>Pomoc techniczna</v>
          </cell>
          <cell r="F258">
            <v>75018</v>
          </cell>
          <cell r="H258">
            <v>184875</v>
          </cell>
          <cell r="I258">
            <v>0</v>
          </cell>
          <cell r="M258" t="str">
            <v>EFS</v>
          </cell>
          <cell r="N258" t="str">
            <v>Dochody</v>
          </cell>
          <cell r="O258" t="str">
            <v>Bieżący</v>
          </cell>
        </row>
        <row r="259">
          <cell r="C259" t="str">
            <v>PO KL</v>
          </cell>
          <cell r="E259" t="str">
            <v>Pomoc techniczna</v>
          </cell>
          <cell r="F259">
            <v>75018</v>
          </cell>
          <cell r="H259">
            <v>42800</v>
          </cell>
          <cell r="I259">
            <v>0</v>
          </cell>
          <cell r="M259" t="str">
            <v>EFS</v>
          </cell>
          <cell r="N259" t="str">
            <v>Dochody</v>
          </cell>
          <cell r="O259" t="str">
            <v>Majątkowy</v>
          </cell>
        </row>
        <row r="260">
          <cell r="C260" t="str">
            <v>PO KL</v>
          </cell>
          <cell r="E260" t="str">
            <v>Regionalny System Usług- Sieć InnoWaMa</v>
          </cell>
          <cell r="F260">
            <v>15013</v>
          </cell>
          <cell r="H260">
            <v>11443</v>
          </cell>
          <cell r="I260">
            <v>4014</v>
          </cell>
          <cell r="M260" t="str">
            <v>Polityka Regionalna</v>
          </cell>
          <cell r="N260" t="str">
            <v>Wydatki</v>
          </cell>
          <cell r="O260" t="str">
            <v>Bieżący</v>
          </cell>
        </row>
        <row r="261">
          <cell r="C261" t="str">
            <v>PO KL</v>
          </cell>
          <cell r="E261" t="str">
            <v>Regionalny System Usług- Sieć InnoWaMa</v>
          </cell>
          <cell r="F261">
            <v>15013</v>
          </cell>
          <cell r="H261">
            <v>-109</v>
          </cell>
          <cell r="I261">
            <v>0</v>
          </cell>
          <cell r="M261" t="str">
            <v>Polityka Regionalna</v>
          </cell>
          <cell r="N261" t="str">
            <v>Wydatki</v>
          </cell>
          <cell r="O261" t="str">
            <v>Bieżący</v>
          </cell>
        </row>
        <row r="262">
          <cell r="C262" t="str">
            <v>PO KL</v>
          </cell>
          <cell r="E262" t="str">
            <v>Regionalny System Usług- Sieć InnoWaMa</v>
          </cell>
          <cell r="F262">
            <v>15013</v>
          </cell>
          <cell r="H262">
            <v>2110</v>
          </cell>
          <cell r="I262">
            <v>561</v>
          </cell>
          <cell r="M262" t="str">
            <v>Polityka Regionalna</v>
          </cell>
          <cell r="N262" t="str">
            <v>Wydatki</v>
          </cell>
          <cell r="O262" t="str">
            <v>Bieżący</v>
          </cell>
        </row>
        <row r="263">
          <cell r="C263" t="str">
            <v>PO KL</v>
          </cell>
          <cell r="E263" t="str">
            <v>Regionalny System Usług- Sieć InnoWaMa</v>
          </cell>
          <cell r="F263">
            <v>15013</v>
          </cell>
          <cell r="H263">
            <v>-21</v>
          </cell>
          <cell r="I263">
            <v>0</v>
          </cell>
          <cell r="M263" t="str">
            <v>Polityka Regionalna</v>
          </cell>
          <cell r="N263" t="str">
            <v>Wydatki</v>
          </cell>
          <cell r="O263" t="str">
            <v>Bieżący</v>
          </cell>
        </row>
        <row r="264">
          <cell r="C264" t="str">
            <v>PO KL</v>
          </cell>
          <cell r="E264" t="str">
            <v>Regionalny System Usług- Sieć InnoWaMa</v>
          </cell>
          <cell r="F264">
            <v>15013</v>
          </cell>
          <cell r="H264">
            <v>341</v>
          </cell>
          <cell r="I264">
            <v>90</v>
          </cell>
          <cell r="M264" t="str">
            <v>Polityka Regionalna</v>
          </cell>
          <cell r="N264" t="str">
            <v>Wydatki</v>
          </cell>
          <cell r="O264" t="str">
            <v>Bieżący</v>
          </cell>
        </row>
        <row r="265">
          <cell r="C265" t="str">
            <v>PO KL</v>
          </cell>
          <cell r="E265" t="str">
            <v>Regionalny System Usług- Sieć InnoWaMa</v>
          </cell>
          <cell r="F265">
            <v>15013</v>
          </cell>
          <cell r="H265">
            <v>-4</v>
          </cell>
          <cell r="I265">
            <v>0</v>
          </cell>
          <cell r="M265" t="str">
            <v>Polityka Regionalna</v>
          </cell>
          <cell r="N265" t="str">
            <v>Wydatki</v>
          </cell>
          <cell r="O265" t="str">
            <v>Bieżący</v>
          </cell>
        </row>
        <row r="266">
          <cell r="C266" t="str">
            <v>PO KL</v>
          </cell>
          <cell r="E266" t="str">
            <v>Regionalny System Usług- Sieć InnoWaMa</v>
          </cell>
          <cell r="F266">
            <v>15013</v>
          </cell>
          <cell r="H266">
            <v>5490</v>
          </cell>
          <cell r="I266">
            <v>0</v>
          </cell>
          <cell r="M266" t="str">
            <v>Polityka Regionalna</v>
          </cell>
          <cell r="N266" t="str">
            <v>Wydatki</v>
          </cell>
          <cell r="O266" t="str">
            <v>Bieżący</v>
          </cell>
        </row>
        <row r="267">
          <cell r="C267" t="str">
            <v>PO KL</v>
          </cell>
          <cell r="E267" t="str">
            <v>Regionalny System Usług- Sieć InnoWaMa</v>
          </cell>
          <cell r="F267">
            <v>15013</v>
          </cell>
          <cell r="H267">
            <v>900</v>
          </cell>
          <cell r="I267">
            <v>84</v>
          </cell>
          <cell r="M267" t="str">
            <v>Polityka Regionalna</v>
          </cell>
          <cell r="N267" t="str">
            <v>Wydatki</v>
          </cell>
          <cell r="O267" t="str">
            <v>Bieżący</v>
          </cell>
        </row>
        <row r="268">
          <cell r="C268" t="str">
            <v>PO KL</v>
          </cell>
          <cell r="E268" t="str">
            <v>Regionalny System Usług- Sieć InnoWaMa</v>
          </cell>
          <cell r="F268">
            <v>15013</v>
          </cell>
          <cell r="H268">
            <v>63926</v>
          </cell>
          <cell r="I268">
            <v>4342</v>
          </cell>
          <cell r="M268" t="str">
            <v>Polityka Regionalna</v>
          </cell>
          <cell r="N268" t="str">
            <v>Wydatki</v>
          </cell>
          <cell r="O268" t="str">
            <v>Bieżący</v>
          </cell>
        </row>
        <row r="269">
          <cell r="C269" t="str">
            <v>PO KL</v>
          </cell>
          <cell r="E269" t="str">
            <v>Regionalny System Usług- Sieć InnoWaMa</v>
          </cell>
          <cell r="F269">
            <v>15013</v>
          </cell>
          <cell r="H269">
            <v>7602</v>
          </cell>
          <cell r="I269">
            <v>0</v>
          </cell>
          <cell r="M269" t="str">
            <v>Polityka Regionalna</v>
          </cell>
          <cell r="N269" t="str">
            <v>Wydatki</v>
          </cell>
          <cell r="O269" t="str">
            <v>Bieżący</v>
          </cell>
        </row>
        <row r="270">
          <cell r="C270" t="str">
            <v>PO KL</v>
          </cell>
          <cell r="E270" t="str">
            <v>Regionalny System Usług- Sieć InnoWaMa</v>
          </cell>
          <cell r="F270">
            <v>15013</v>
          </cell>
          <cell r="H270">
            <v>1830</v>
          </cell>
          <cell r="I270">
            <v>639</v>
          </cell>
          <cell r="M270" t="str">
            <v>Polityka Regionalna</v>
          </cell>
          <cell r="N270" t="str">
            <v>Wydatki</v>
          </cell>
          <cell r="O270" t="str">
            <v>Bieżący</v>
          </cell>
        </row>
        <row r="271">
          <cell r="C271" t="str">
            <v>PO KL</v>
          </cell>
          <cell r="E271" t="str">
            <v>Regionalny System Usług- Sieć InnoWaMa</v>
          </cell>
          <cell r="F271">
            <v>15013</v>
          </cell>
          <cell r="H271">
            <v>750</v>
          </cell>
          <cell r="I271">
            <v>101</v>
          </cell>
          <cell r="M271" t="str">
            <v>Polityka Regionalna</v>
          </cell>
          <cell r="N271" t="str">
            <v>Wydatki</v>
          </cell>
          <cell r="O271" t="str">
            <v>Bieżący</v>
          </cell>
        </row>
        <row r="272">
          <cell r="C272" t="str">
            <v>PO KL</v>
          </cell>
          <cell r="E272" t="str">
            <v>Regionalny System Usług- Sieć InnoWaMa</v>
          </cell>
          <cell r="F272">
            <v>15013</v>
          </cell>
          <cell r="H272">
            <v>750</v>
          </cell>
          <cell r="I272">
            <v>0</v>
          </cell>
          <cell r="M272" t="str">
            <v>Polityka Regionalna</v>
          </cell>
          <cell r="N272" t="str">
            <v>Wydatki</v>
          </cell>
          <cell r="O272" t="str">
            <v>Bieżący</v>
          </cell>
        </row>
        <row r="273">
          <cell r="C273" t="str">
            <v>PO KL</v>
          </cell>
          <cell r="E273" t="str">
            <v>Regionalny System Usług- Sieć InnoWaMa</v>
          </cell>
          <cell r="F273">
            <v>15013</v>
          </cell>
          <cell r="H273">
            <v>4200</v>
          </cell>
          <cell r="I273">
            <v>460</v>
          </cell>
          <cell r="M273" t="str">
            <v>Polityka Regionalna</v>
          </cell>
          <cell r="N273" t="str">
            <v>Wydatki</v>
          </cell>
          <cell r="O273" t="str">
            <v>Bieżący</v>
          </cell>
        </row>
        <row r="274">
          <cell r="C274" t="str">
            <v>PO KL</v>
          </cell>
          <cell r="E274" t="str">
            <v>Regionalny System Usług- Sieć InnoWaMa</v>
          </cell>
          <cell r="F274">
            <v>15013</v>
          </cell>
          <cell r="H274">
            <v>630</v>
          </cell>
          <cell r="I274">
            <v>0</v>
          </cell>
          <cell r="M274" t="str">
            <v>Polityka Regionalna</v>
          </cell>
          <cell r="N274" t="str">
            <v>Wydatki</v>
          </cell>
          <cell r="O274" t="str">
            <v>Bieżący</v>
          </cell>
        </row>
        <row r="275">
          <cell r="C275" t="str">
            <v>PO KL</v>
          </cell>
          <cell r="E275" t="str">
            <v>Regionalny System Usług- Sieć InnoWaMa</v>
          </cell>
          <cell r="F275">
            <v>15013</v>
          </cell>
          <cell r="H275">
            <v>0</v>
          </cell>
          <cell r="I275">
            <v>0</v>
          </cell>
          <cell r="M275" t="str">
            <v>Polityka Regionalna</v>
          </cell>
          <cell r="N275" t="str">
            <v>Wydatki</v>
          </cell>
          <cell r="O275" t="str">
            <v>Bieżący</v>
          </cell>
        </row>
        <row r="276">
          <cell r="C276" t="str">
            <v>PO KL</v>
          </cell>
          <cell r="E276" t="str">
            <v>Regionalny System Usług- Sieć InnoWaMa</v>
          </cell>
          <cell r="F276">
            <v>15013</v>
          </cell>
          <cell r="H276">
            <v>0</v>
          </cell>
          <cell r="I276">
            <v>0</v>
          </cell>
          <cell r="M276" t="str">
            <v>Polityka Regionalna</v>
          </cell>
          <cell r="N276" t="str">
            <v>Wydatki</v>
          </cell>
          <cell r="O276" t="str">
            <v>Bieżący</v>
          </cell>
        </row>
        <row r="277">
          <cell r="C277" t="str">
            <v>PO KL</v>
          </cell>
          <cell r="E277" t="str">
            <v>Regionalny System Usług- Sieć InnoWaMa</v>
          </cell>
          <cell r="F277">
            <v>15013</v>
          </cell>
          <cell r="H277">
            <v>129679</v>
          </cell>
          <cell r="I277">
            <v>45491</v>
          </cell>
          <cell r="M277" t="str">
            <v>Polityka Regionalna</v>
          </cell>
          <cell r="N277" t="str">
            <v>Wydatki</v>
          </cell>
          <cell r="O277" t="str">
            <v>Bieżący</v>
          </cell>
        </row>
        <row r="278">
          <cell r="C278" t="str">
            <v>PO KL</v>
          </cell>
          <cell r="E278" t="str">
            <v>Regionalny System Usług- Sieć InnoWaMa</v>
          </cell>
          <cell r="F278">
            <v>15013</v>
          </cell>
          <cell r="H278">
            <v>-1234</v>
          </cell>
          <cell r="I278">
            <v>0</v>
          </cell>
          <cell r="M278" t="str">
            <v>Polityka Regionalna</v>
          </cell>
          <cell r="N278" t="str">
            <v>Wydatki</v>
          </cell>
          <cell r="O278" t="str">
            <v>Bieżący</v>
          </cell>
        </row>
        <row r="279">
          <cell r="C279" t="str">
            <v>PO KL</v>
          </cell>
          <cell r="E279" t="str">
            <v>Regionalny System Usług- Sieć InnoWaMa</v>
          </cell>
          <cell r="F279">
            <v>15013</v>
          </cell>
          <cell r="H279">
            <v>23917</v>
          </cell>
          <cell r="I279">
            <v>6353</v>
          </cell>
          <cell r="M279" t="str">
            <v>Polityka Regionalna</v>
          </cell>
          <cell r="N279" t="str">
            <v>Wydatki</v>
          </cell>
          <cell r="O279" t="str">
            <v>Bieżący</v>
          </cell>
        </row>
        <row r="280">
          <cell r="C280" t="str">
            <v>PO KL</v>
          </cell>
          <cell r="E280" t="str">
            <v>Regionalny System Usług- Sieć InnoWaMa</v>
          </cell>
          <cell r="F280">
            <v>15013</v>
          </cell>
          <cell r="H280">
            <v>-227</v>
          </cell>
          <cell r="I280">
            <v>0</v>
          </cell>
          <cell r="M280" t="str">
            <v>Polityka Regionalna</v>
          </cell>
          <cell r="N280" t="str">
            <v>Wydatki</v>
          </cell>
          <cell r="O280" t="str">
            <v>Bieżący</v>
          </cell>
        </row>
        <row r="281">
          <cell r="C281" t="str">
            <v>PO KL</v>
          </cell>
          <cell r="E281" t="str">
            <v>Regionalny System Usług- Sieć InnoWaMa</v>
          </cell>
          <cell r="F281">
            <v>15013</v>
          </cell>
          <cell r="H281">
            <v>3857</v>
          </cell>
          <cell r="I281">
            <v>1025</v>
          </cell>
          <cell r="M281" t="str">
            <v>Polityka Regionalna</v>
          </cell>
          <cell r="N281" t="str">
            <v>Wydatki</v>
          </cell>
          <cell r="O281" t="str">
            <v>Bieżący</v>
          </cell>
        </row>
        <row r="282">
          <cell r="C282" t="str">
            <v>PO KL</v>
          </cell>
          <cell r="E282" t="str">
            <v>Regionalny System Usług- Sieć InnoWaMa</v>
          </cell>
          <cell r="F282">
            <v>15013</v>
          </cell>
          <cell r="H282">
            <v>-35</v>
          </cell>
          <cell r="I282">
            <v>0</v>
          </cell>
          <cell r="M282" t="str">
            <v>Polityka Regionalna</v>
          </cell>
          <cell r="N282" t="str">
            <v>Wydatki</v>
          </cell>
          <cell r="O282" t="str">
            <v>Bieżący</v>
          </cell>
        </row>
        <row r="283">
          <cell r="C283" t="str">
            <v>PO KL</v>
          </cell>
          <cell r="E283" t="str">
            <v>Regionalny System Usług- Sieć InnoWaMa</v>
          </cell>
          <cell r="F283">
            <v>15013</v>
          </cell>
          <cell r="H283">
            <v>62220</v>
          </cell>
          <cell r="I283">
            <v>0</v>
          </cell>
          <cell r="M283" t="str">
            <v>Polityka Regionalna</v>
          </cell>
          <cell r="N283" t="str">
            <v>Wydatki</v>
          </cell>
          <cell r="O283" t="str">
            <v>Bieżący</v>
          </cell>
        </row>
        <row r="284">
          <cell r="C284" t="str">
            <v>PO KL</v>
          </cell>
          <cell r="E284" t="str">
            <v>Regionalny System Usług- Sieć InnoWaMa</v>
          </cell>
          <cell r="F284">
            <v>15013</v>
          </cell>
          <cell r="H284">
            <v>10200</v>
          </cell>
          <cell r="I284">
            <v>957</v>
          </cell>
          <cell r="M284" t="str">
            <v>Polityka Regionalna</v>
          </cell>
          <cell r="N284" t="str">
            <v>Wydatki</v>
          </cell>
          <cell r="O284" t="str">
            <v>Bieżący</v>
          </cell>
        </row>
        <row r="285">
          <cell r="C285" t="str">
            <v>PO KL</v>
          </cell>
          <cell r="E285" t="str">
            <v>Regionalny System Usług- Sieć InnoWaMa</v>
          </cell>
          <cell r="F285">
            <v>15013</v>
          </cell>
          <cell r="H285">
            <v>724489</v>
          </cell>
          <cell r="I285">
            <v>49205</v>
          </cell>
          <cell r="M285" t="str">
            <v>Polityka Regionalna</v>
          </cell>
          <cell r="N285" t="str">
            <v>Wydatki</v>
          </cell>
          <cell r="O285" t="str">
            <v>Bieżący</v>
          </cell>
        </row>
        <row r="286">
          <cell r="C286" t="str">
            <v>PO KL</v>
          </cell>
          <cell r="E286" t="str">
            <v>Regionalny System Usług- Sieć InnoWaMa</v>
          </cell>
          <cell r="F286">
            <v>15013</v>
          </cell>
          <cell r="H286">
            <v>86160</v>
          </cell>
          <cell r="I286">
            <v>0</v>
          </cell>
          <cell r="M286" t="str">
            <v>Polityka Regionalna</v>
          </cell>
          <cell r="N286" t="str">
            <v>Wydatki</v>
          </cell>
          <cell r="O286" t="str">
            <v>Bieżący</v>
          </cell>
        </row>
        <row r="287">
          <cell r="C287" t="str">
            <v>PO KL</v>
          </cell>
          <cell r="E287" t="str">
            <v>Regionalny System Usług- Sieć InnoWaMa</v>
          </cell>
          <cell r="F287">
            <v>15013</v>
          </cell>
          <cell r="H287">
            <v>20740</v>
          </cell>
          <cell r="I287">
            <v>7248</v>
          </cell>
          <cell r="M287" t="str">
            <v>Polityka Regionalna</v>
          </cell>
          <cell r="N287" t="str">
            <v>Wydatki</v>
          </cell>
          <cell r="O287" t="str">
            <v>Bieżący</v>
          </cell>
        </row>
        <row r="288">
          <cell r="C288" t="str">
            <v>PO KL</v>
          </cell>
          <cell r="E288" t="str">
            <v>Regionalny System Usług- Sieć InnoWaMa</v>
          </cell>
          <cell r="F288">
            <v>15013</v>
          </cell>
          <cell r="H288">
            <v>8500</v>
          </cell>
          <cell r="I288">
            <v>1147</v>
          </cell>
          <cell r="M288" t="str">
            <v>Polityka Regionalna</v>
          </cell>
          <cell r="N288" t="str">
            <v>Wydatki</v>
          </cell>
          <cell r="O288" t="str">
            <v>Bieżący</v>
          </cell>
        </row>
        <row r="289">
          <cell r="C289" t="str">
            <v>PO KL</v>
          </cell>
          <cell r="E289" t="str">
            <v>Regionalny System Usług- Sieć InnoWaMa</v>
          </cell>
          <cell r="F289">
            <v>15013</v>
          </cell>
          <cell r="H289">
            <v>8500</v>
          </cell>
          <cell r="I289">
            <v>0</v>
          </cell>
          <cell r="M289" t="str">
            <v>Polityka Regionalna</v>
          </cell>
          <cell r="N289" t="str">
            <v>Wydatki</v>
          </cell>
          <cell r="O289" t="str">
            <v>Bieżący</v>
          </cell>
        </row>
        <row r="290">
          <cell r="C290" t="str">
            <v>PO KL</v>
          </cell>
          <cell r="E290" t="str">
            <v>Regionalny System Usług- Sieć InnoWaMa</v>
          </cell>
          <cell r="F290">
            <v>15013</v>
          </cell>
          <cell r="H290">
            <v>47600</v>
          </cell>
          <cell r="I290">
            <v>5221</v>
          </cell>
          <cell r="M290" t="str">
            <v>Polityka Regionalna</v>
          </cell>
          <cell r="N290" t="str">
            <v>Wydatki</v>
          </cell>
          <cell r="O290" t="str">
            <v>Bieżący</v>
          </cell>
        </row>
        <row r="291">
          <cell r="C291" t="str">
            <v>PO KL</v>
          </cell>
          <cell r="E291" t="str">
            <v>Regionalny System Usług- Sieć InnoWaMa</v>
          </cell>
          <cell r="F291">
            <v>15013</v>
          </cell>
          <cell r="H291">
            <v>7140</v>
          </cell>
          <cell r="I291">
            <v>0</v>
          </cell>
          <cell r="M291" t="str">
            <v>Polityka Regionalna</v>
          </cell>
          <cell r="N291" t="str">
            <v>Wydatki</v>
          </cell>
          <cell r="O291" t="str">
            <v>Bieżący</v>
          </cell>
        </row>
        <row r="292">
          <cell r="C292" t="str">
            <v>PO KL</v>
          </cell>
          <cell r="E292" t="str">
            <v>Regionalny System Usług- Sieć InnoWaMa</v>
          </cell>
          <cell r="F292">
            <v>15013</v>
          </cell>
          <cell r="H292">
            <v>0</v>
          </cell>
          <cell r="I292">
            <v>0</v>
          </cell>
          <cell r="M292" t="str">
            <v>Polityka Regionalna</v>
          </cell>
          <cell r="N292" t="str">
            <v>Wydatki</v>
          </cell>
          <cell r="O292" t="str">
            <v>Bieżący</v>
          </cell>
        </row>
        <row r="293">
          <cell r="C293" t="str">
            <v>PO KL</v>
          </cell>
          <cell r="E293" t="str">
            <v>Regionalny System Usług- Sieć InnoWaMa</v>
          </cell>
          <cell r="F293">
            <v>15013</v>
          </cell>
          <cell r="H293">
            <v>0</v>
          </cell>
          <cell r="I293">
            <v>0</v>
          </cell>
          <cell r="M293" t="str">
            <v>Polityka Regionalna</v>
          </cell>
          <cell r="N293" t="str">
            <v>Wydatki</v>
          </cell>
          <cell r="O293" t="str">
            <v>Bieżący</v>
          </cell>
        </row>
        <row r="294">
          <cell r="C294" t="str">
            <v>PO KL</v>
          </cell>
          <cell r="E294" t="str">
            <v>Regionalny System Usług- Sieć InnoWaMa</v>
          </cell>
          <cell r="F294">
            <v>75862</v>
          </cell>
          <cell r="H294">
            <v>1039702</v>
          </cell>
          <cell r="I294">
            <v>0</v>
          </cell>
          <cell r="M294" t="str">
            <v>Polityka Regionalna</v>
          </cell>
          <cell r="N294" t="str">
            <v>Dochody</v>
          </cell>
          <cell r="O294" t="str">
            <v>Bieżący</v>
          </cell>
        </row>
        <row r="295">
          <cell r="C295" t="str">
            <v>PO KL</v>
          </cell>
          <cell r="E295" t="str">
            <v>Regionalny System Usług- Sieć InnoWaMa</v>
          </cell>
          <cell r="F295">
            <v>75862</v>
          </cell>
          <cell r="H295">
            <v>91804</v>
          </cell>
          <cell r="I295">
            <v>0</v>
          </cell>
          <cell r="M295" t="str">
            <v>Polityka Regionalna</v>
          </cell>
          <cell r="N295" t="str">
            <v>Dochody</v>
          </cell>
          <cell r="O295" t="str">
            <v>Bieżący</v>
          </cell>
        </row>
        <row r="296">
          <cell r="C296" t="str">
            <v>PO KL</v>
          </cell>
          <cell r="E296" t="str">
            <v>Regionalny System Usług- Sieć InnoWaMa</v>
          </cell>
          <cell r="F296">
            <v>75862</v>
          </cell>
          <cell r="H296">
            <v>91740</v>
          </cell>
          <cell r="I296">
            <v>0</v>
          </cell>
          <cell r="M296" t="str">
            <v>Polityka Regionalna</v>
          </cell>
          <cell r="N296" t="str">
            <v>Dochody</v>
          </cell>
          <cell r="O296" t="str">
            <v>Bieżący</v>
          </cell>
        </row>
        <row r="297">
          <cell r="C297" t="str">
            <v>PO KL</v>
          </cell>
          <cell r="E297" t="str">
            <v>Regionalny System Usług- Sieć InnoWaMa</v>
          </cell>
          <cell r="F297">
            <v>75862</v>
          </cell>
          <cell r="H297">
            <v>8098</v>
          </cell>
          <cell r="I297">
            <v>0</v>
          </cell>
          <cell r="M297" t="str">
            <v>Polityka Regionalna</v>
          </cell>
          <cell r="N297" t="str">
            <v>Dochody</v>
          </cell>
          <cell r="O297" t="str">
            <v>Bieżący</v>
          </cell>
        </row>
        <row r="298">
          <cell r="C298" t="str">
            <v>PO KL</v>
          </cell>
          <cell r="E298" t="str">
            <v>Regionalny System Usług- Sieć InnoWaMa</v>
          </cell>
          <cell r="F298">
            <v>15013</v>
          </cell>
          <cell r="H298">
            <v>11443</v>
          </cell>
          <cell r="I298">
            <v>4014</v>
          </cell>
          <cell r="M298" t="str">
            <v>Polityka Regionalna</v>
          </cell>
          <cell r="N298" t="str">
            <v>Wydatki</v>
          </cell>
          <cell r="O298" t="str">
            <v>Bieżący</v>
          </cell>
        </row>
        <row r="299">
          <cell r="C299" t="str">
            <v>PO KL</v>
          </cell>
          <cell r="E299" t="str">
            <v>Regionalny System Usług- Sieć InnoWaMa</v>
          </cell>
          <cell r="F299">
            <v>15013</v>
          </cell>
          <cell r="H299">
            <v>-109</v>
          </cell>
          <cell r="I299">
            <v>0</v>
          </cell>
          <cell r="M299" t="str">
            <v>Polityka Regionalna</v>
          </cell>
          <cell r="N299" t="str">
            <v>Wydatki</v>
          </cell>
          <cell r="O299" t="str">
            <v>Bieżący</v>
          </cell>
        </row>
        <row r="300">
          <cell r="C300" t="str">
            <v>PO KL</v>
          </cell>
          <cell r="E300" t="str">
            <v>Regionalny System Usług- Sieć InnoWaMa</v>
          </cell>
          <cell r="F300">
            <v>15013</v>
          </cell>
          <cell r="H300">
            <v>2110</v>
          </cell>
          <cell r="I300">
            <v>561</v>
          </cell>
          <cell r="M300" t="str">
            <v>Polityka Regionalna</v>
          </cell>
          <cell r="N300" t="str">
            <v>Wydatki</v>
          </cell>
          <cell r="O300" t="str">
            <v>Bieżący</v>
          </cell>
        </row>
        <row r="301">
          <cell r="C301" t="str">
            <v>PO KL</v>
          </cell>
          <cell r="E301" t="str">
            <v>Regionalny System Usług- Sieć InnoWaMa</v>
          </cell>
          <cell r="F301">
            <v>15013</v>
          </cell>
          <cell r="H301">
            <v>-21</v>
          </cell>
          <cell r="I301">
            <v>0</v>
          </cell>
          <cell r="M301" t="str">
            <v>Polityka Regionalna</v>
          </cell>
          <cell r="N301" t="str">
            <v>Wydatki</v>
          </cell>
          <cell r="O301" t="str">
            <v>Bieżący</v>
          </cell>
        </row>
        <row r="302">
          <cell r="C302" t="str">
            <v>PO KL</v>
          </cell>
          <cell r="E302" t="str">
            <v>Regionalny System Usług- Sieć InnoWaMa</v>
          </cell>
          <cell r="F302">
            <v>15013</v>
          </cell>
          <cell r="H302">
            <v>341</v>
          </cell>
          <cell r="I302">
            <v>90</v>
          </cell>
          <cell r="M302" t="str">
            <v>Polityka Regionalna</v>
          </cell>
          <cell r="N302" t="str">
            <v>Wydatki</v>
          </cell>
          <cell r="O302" t="str">
            <v>Bieżący</v>
          </cell>
        </row>
        <row r="303">
          <cell r="C303" t="str">
            <v>PO KL</v>
          </cell>
          <cell r="E303" t="str">
            <v>Regionalny System Usług- Sieć InnoWaMa</v>
          </cell>
          <cell r="F303">
            <v>15013</v>
          </cell>
          <cell r="H303">
            <v>-4</v>
          </cell>
          <cell r="I303">
            <v>0</v>
          </cell>
          <cell r="M303" t="str">
            <v>Polityka Regionalna</v>
          </cell>
          <cell r="N303" t="str">
            <v>Wydatki</v>
          </cell>
          <cell r="O303" t="str">
            <v>Bieżący</v>
          </cell>
        </row>
        <row r="304">
          <cell r="C304" t="str">
            <v>PO KL</v>
          </cell>
          <cell r="E304" t="str">
            <v>Regionalny System Usług- Sieć InnoWaMa</v>
          </cell>
          <cell r="F304">
            <v>15013</v>
          </cell>
          <cell r="H304">
            <v>5490</v>
          </cell>
          <cell r="I304">
            <v>0</v>
          </cell>
          <cell r="M304" t="str">
            <v>Polityka Regionalna</v>
          </cell>
          <cell r="N304" t="str">
            <v>Wydatki</v>
          </cell>
          <cell r="O304" t="str">
            <v>Bieżący</v>
          </cell>
        </row>
        <row r="305">
          <cell r="C305" t="str">
            <v>PO KL</v>
          </cell>
          <cell r="E305" t="str">
            <v>Regionalny System Usług- Sieć InnoWaMa</v>
          </cell>
          <cell r="F305">
            <v>15013</v>
          </cell>
          <cell r="H305">
            <v>900</v>
          </cell>
          <cell r="I305">
            <v>84</v>
          </cell>
          <cell r="M305" t="str">
            <v>Polityka Regionalna</v>
          </cell>
          <cell r="N305" t="str">
            <v>Wydatki</v>
          </cell>
          <cell r="O305" t="str">
            <v>Bieżący</v>
          </cell>
        </row>
        <row r="306">
          <cell r="C306" t="str">
            <v>PO KL</v>
          </cell>
          <cell r="E306" t="str">
            <v>Regionalny System Usług- Sieć InnoWaMa</v>
          </cell>
          <cell r="F306">
            <v>15013</v>
          </cell>
          <cell r="H306">
            <v>63926</v>
          </cell>
          <cell r="I306">
            <v>4342</v>
          </cell>
          <cell r="M306" t="str">
            <v>Polityka Regionalna</v>
          </cell>
          <cell r="N306" t="str">
            <v>Wydatki</v>
          </cell>
          <cell r="O306" t="str">
            <v>Bieżący</v>
          </cell>
        </row>
        <row r="307">
          <cell r="C307" t="str">
            <v>PO KL</v>
          </cell>
          <cell r="E307" t="str">
            <v>Regionalny System Usług- Sieć InnoWaMa</v>
          </cell>
          <cell r="F307">
            <v>15013</v>
          </cell>
          <cell r="H307">
            <v>7602</v>
          </cell>
          <cell r="I307">
            <v>0</v>
          </cell>
          <cell r="M307" t="str">
            <v>Polityka Regionalna</v>
          </cell>
          <cell r="N307" t="str">
            <v>Wydatki</v>
          </cell>
          <cell r="O307" t="str">
            <v>Bieżący</v>
          </cell>
        </row>
        <row r="308">
          <cell r="C308" t="str">
            <v>PO KL</v>
          </cell>
          <cell r="E308" t="str">
            <v>Regionalny System Usług- Sieć InnoWaMa</v>
          </cell>
          <cell r="F308">
            <v>15013</v>
          </cell>
          <cell r="H308">
            <v>1830</v>
          </cell>
          <cell r="I308">
            <v>640</v>
          </cell>
          <cell r="M308" t="str">
            <v>Polityka Regionalna</v>
          </cell>
          <cell r="N308" t="str">
            <v>Wydatki</v>
          </cell>
          <cell r="O308" t="str">
            <v>Bieżący</v>
          </cell>
        </row>
        <row r="309">
          <cell r="C309" t="str">
            <v>PO KL</v>
          </cell>
          <cell r="E309" t="str">
            <v>Regionalny System Usług- Sieć InnoWaMa</v>
          </cell>
          <cell r="F309">
            <v>15013</v>
          </cell>
          <cell r="H309">
            <v>750</v>
          </cell>
          <cell r="I309">
            <v>101</v>
          </cell>
          <cell r="M309" t="str">
            <v>Polityka Regionalna</v>
          </cell>
          <cell r="N309" t="str">
            <v>Wydatki</v>
          </cell>
          <cell r="O309" t="str">
            <v>Bieżący</v>
          </cell>
        </row>
        <row r="310">
          <cell r="C310" t="str">
            <v>PO KL</v>
          </cell>
          <cell r="E310" t="str">
            <v>Regionalny System Usług- Sieć InnoWaMa</v>
          </cell>
          <cell r="F310">
            <v>15013</v>
          </cell>
          <cell r="H310">
            <v>750</v>
          </cell>
          <cell r="I310">
            <v>0</v>
          </cell>
          <cell r="M310" t="str">
            <v>Polityka Regionalna</v>
          </cell>
          <cell r="N310" t="str">
            <v>Wydatki</v>
          </cell>
          <cell r="O310" t="str">
            <v>Bieżący</v>
          </cell>
        </row>
        <row r="311">
          <cell r="C311" t="str">
            <v>PO KL</v>
          </cell>
          <cell r="E311" t="str">
            <v>Regionalny System Usług- Sieć InnoWaMa</v>
          </cell>
          <cell r="F311">
            <v>15013</v>
          </cell>
          <cell r="H311">
            <v>4200</v>
          </cell>
          <cell r="I311">
            <v>461</v>
          </cell>
          <cell r="M311" t="str">
            <v>Polityka Regionalna</v>
          </cell>
          <cell r="N311" t="str">
            <v>Wydatki</v>
          </cell>
          <cell r="O311" t="str">
            <v>Bieżący</v>
          </cell>
        </row>
        <row r="312">
          <cell r="C312" t="str">
            <v>PO KL</v>
          </cell>
          <cell r="E312" t="str">
            <v>Regionalny System Usług- Sieć InnoWaMa</v>
          </cell>
          <cell r="F312">
            <v>15013</v>
          </cell>
          <cell r="H312">
            <v>630</v>
          </cell>
          <cell r="I312">
            <v>0</v>
          </cell>
          <cell r="M312" t="str">
            <v>Polityka Regionalna</v>
          </cell>
          <cell r="N312" t="str">
            <v>Wydatki</v>
          </cell>
          <cell r="O312" t="str">
            <v>Bieżący</v>
          </cell>
        </row>
        <row r="313">
          <cell r="C313" t="str">
            <v>PO KL</v>
          </cell>
          <cell r="E313" t="str">
            <v>Regionalny System Usług- Sieć InnoWaMa</v>
          </cell>
          <cell r="F313">
            <v>15013</v>
          </cell>
          <cell r="H313">
            <v>0</v>
          </cell>
          <cell r="I313">
            <v>0</v>
          </cell>
          <cell r="M313" t="str">
            <v>Polityka Regionalna</v>
          </cell>
          <cell r="N313" t="str">
            <v>Wydatki</v>
          </cell>
          <cell r="O313" t="str">
            <v>Bieżący</v>
          </cell>
        </row>
        <row r="314">
          <cell r="C314" t="str">
            <v>PO KL</v>
          </cell>
          <cell r="E314" t="str">
            <v>Regionalny System Usług- Sieć InnoWaMa</v>
          </cell>
          <cell r="F314">
            <v>15013</v>
          </cell>
          <cell r="H314">
            <v>0</v>
          </cell>
          <cell r="I314">
            <v>0</v>
          </cell>
          <cell r="M314" t="str">
            <v>Polityka Regionalna</v>
          </cell>
          <cell r="N314" t="str">
            <v>Wydatki</v>
          </cell>
          <cell r="O314" t="str">
            <v>Bieżący</v>
          </cell>
        </row>
        <row r="315">
          <cell r="C315" t="str">
            <v>Dostawa oleju opałowego</v>
          </cell>
          <cell r="E315" t="str">
            <v xml:space="preserve">Umowa Nr 74/2009/E </v>
          </cell>
          <cell r="F315">
            <v>60013</v>
          </cell>
          <cell r="H315">
            <v>20605</v>
          </cell>
          <cell r="I315">
            <v>5589</v>
          </cell>
          <cell r="M315" t="str">
            <v>ZDW</v>
          </cell>
          <cell r="N315" t="str">
            <v>Wydatki</v>
          </cell>
          <cell r="O315" t="str">
            <v>Bieżący</v>
          </cell>
        </row>
        <row r="316">
          <cell r="C316" t="str">
            <v>Dostawa produktów pozapaliwowych</v>
          </cell>
          <cell r="E316" t="str">
            <v>Umowa Nr 31/2010/E</v>
          </cell>
          <cell r="F316">
            <v>60013</v>
          </cell>
          <cell r="H316">
            <v>38719</v>
          </cell>
          <cell r="I316">
            <v>17715</v>
          </cell>
          <cell r="M316" t="str">
            <v>ZDW</v>
          </cell>
          <cell r="N316" t="str">
            <v>Wydatki</v>
          </cell>
          <cell r="O316" t="str">
            <v>Bieżący</v>
          </cell>
        </row>
        <row r="317">
          <cell r="C317" t="str">
            <v xml:space="preserve">Usługi medyczne, monitorowanie systemu ISO, wynajem pomieszczeń </v>
          </cell>
          <cell r="E317" t="str">
            <v>Umowa Nr 30/RDW/N/2010 usługi medyczne</v>
          </cell>
          <cell r="F317">
            <v>60013</v>
          </cell>
          <cell r="H317">
            <v>1000</v>
          </cell>
          <cell r="I317">
            <v>0</v>
          </cell>
          <cell r="M317" t="str">
            <v>ZDW</v>
          </cell>
          <cell r="N317" t="str">
            <v>Wydatki</v>
          </cell>
          <cell r="O317" t="str">
            <v>Bieżący</v>
          </cell>
        </row>
        <row r="318">
          <cell r="C318" t="str">
            <v>Dostawa produktów pozapaliwowych</v>
          </cell>
          <cell r="E318" t="str">
            <v xml:space="preserve">Umowa Nr 30/2010/E </v>
          </cell>
          <cell r="F318">
            <v>60013</v>
          </cell>
          <cell r="H318">
            <v>26889</v>
          </cell>
          <cell r="I318">
            <v>7967</v>
          </cell>
          <cell r="M318" t="str">
            <v>ZDW</v>
          </cell>
          <cell r="N318" t="str">
            <v>Wydatki</v>
          </cell>
          <cell r="O318" t="str">
            <v>Bieżący</v>
          </cell>
        </row>
        <row r="319">
          <cell r="C319" t="str">
            <v xml:space="preserve">Usługi medyczne, monitorowanie systemu ISO, wynajem pomieszczeń </v>
          </cell>
          <cell r="E319" t="str">
            <v>Umowa Nr 19/RDW/N/2010 wynajem pomieszczeń</v>
          </cell>
          <cell r="F319">
            <v>60013</v>
          </cell>
          <cell r="H319">
            <v>42105</v>
          </cell>
          <cell r="I319">
            <v>21052</v>
          </cell>
          <cell r="M319" t="str">
            <v>ZDW</v>
          </cell>
          <cell r="N319" t="str">
            <v>Wydatki</v>
          </cell>
          <cell r="O319" t="str">
            <v>Bieżący</v>
          </cell>
        </row>
        <row r="320">
          <cell r="C320" t="str">
            <v>Dostawa produktów pozapaliwowych</v>
          </cell>
          <cell r="E320" t="str">
            <v>Umowa Nr 149/RDW/N/2009</v>
          </cell>
          <cell r="F320">
            <v>60013</v>
          </cell>
          <cell r="H320">
            <v>79198</v>
          </cell>
          <cell r="I320">
            <v>10524</v>
          </cell>
          <cell r="M320" t="str">
            <v>ZDW</v>
          </cell>
          <cell r="N320" t="str">
            <v>Wydatki</v>
          </cell>
          <cell r="O320" t="str">
            <v>Bieżący</v>
          </cell>
        </row>
        <row r="321">
          <cell r="C321" t="str">
            <v>Dostawa produktów pozapaliwowych</v>
          </cell>
          <cell r="E321" t="str">
            <v>Umowa Nr 148/RDW/N/2009</v>
          </cell>
          <cell r="F321">
            <v>60013</v>
          </cell>
          <cell r="H321">
            <v>79044</v>
          </cell>
          <cell r="I321">
            <v>14685</v>
          </cell>
          <cell r="M321" t="str">
            <v>ZDW</v>
          </cell>
          <cell r="N321" t="str">
            <v>Wydatki</v>
          </cell>
          <cell r="O321" t="str">
            <v>Bieżący</v>
          </cell>
        </row>
        <row r="322">
          <cell r="C322" t="str">
            <v>Dostawa oleju opałowego</v>
          </cell>
          <cell r="E322" t="str">
            <v>Umowa Nr 1/RDW/N/2010</v>
          </cell>
          <cell r="F322">
            <v>60013</v>
          </cell>
          <cell r="H322">
            <v>13000</v>
          </cell>
          <cell r="I322">
            <v>1996</v>
          </cell>
          <cell r="M322" t="str">
            <v>ZDW</v>
          </cell>
          <cell r="N322" t="str">
            <v>Wydatki</v>
          </cell>
          <cell r="O322" t="str">
            <v>Bieżący</v>
          </cell>
        </row>
        <row r="323">
          <cell r="C323" t="str">
            <v>Dostawa produktów paliwowych</v>
          </cell>
          <cell r="E323" t="str">
            <v>Umowa Nr 1/2010/E</v>
          </cell>
          <cell r="F323">
            <v>60013</v>
          </cell>
          <cell r="H323">
            <v>59957</v>
          </cell>
          <cell r="I323">
            <v>26218</v>
          </cell>
          <cell r="M323" t="str">
            <v>ZDW</v>
          </cell>
          <cell r="N323" t="str">
            <v>Wydatki</v>
          </cell>
          <cell r="O323" t="str">
            <v>Bieżący</v>
          </cell>
        </row>
        <row r="324">
          <cell r="C324" t="str">
            <v>Umowa leasingu finansowego 3 szt dwuczłonowych autobusów szynowych</v>
          </cell>
          <cell r="E324" t="str">
            <v>Leasing finansowy - Umowa leasingu finansowego nr ZP.333/PN/6/2010 z dn. 20.05.2010 r.</v>
          </cell>
          <cell r="F324" t="str">
            <v>60001</v>
          </cell>
          <cell r="H324">
            <v>4196586</v>
          </cell>
          <cell r="I324">
            <v>1792552</v>
          </cell>
          <cell r="M324" t="str">
            <v>Geodezja</v>
          </cell>
          <cell r="N324" t="str">
            <v>Wydatki</v>
          </cell>
          <cell r="O324" t="str">
            <v>Majątkowy</v>
          </cell>
        </row>
        <row r="325">
          <cell r="C325" t="str">
            <v>Umowa leasingu finansowego 3 szt dwuczłonowych autobusów szynowych</v>
          </cell>
          <cell r="E325" t="str">
            <v>Leasing finansowy - Umowa leasingu finansowego nr ZP.333/PN/6/2010 z dn. 20.05.2010 r.</v>
          </cell>
          <cell r="F325" t="str">
            <v>60001</v>
          </cell>
          <cell r="H325">
            <v>-644759</v>
          </cell>
          <cell r="I325">
            <v>0</v>
          </cell>
          <cell r="M325" t="str">
            <v>Geodezja</v>
          </cell>
          <cell r="N325" t="str">
            <v>Wydatki</v>
          </cell>
          <cell r="O325" t="str">
            <v>Majątkowy</v>
          </cell>
        </row>
        <row r="326">
          <cell r="C326" t="str">
            <v>Umowa leasingu finansowego 3 szt dwuczłonowych autobusów szynowych</v>
          </cell>
          <cell r="E326" t="str">
            <v>Leasing finansowy - Umowa leasingu finansowego nr ZP.333/PN/6/2010 z dn. 20.05.2010 r.</v>
          </cell>
          <cell r="F326" t="str">
            <v>60001</v>
          </cell>
          <cell r="H326">
            <v>106647</v>
          </cell>
          <cell r="I326">
            <v>0</v>
          </cell>
          <cell r="M326" t="str">
            <v>Geodezja</v>
          </cell>
          <cell r="N326" t="str">
            <v>Wydatki</v>
          </cell>
          <cell r="O326" t="str">
            <v>Bieżący</v>
          </cell>
        </row>
        <row r="327">
          <cell r="C327" t="str">
            <v>PO KL</v>
          </cell>
          <cell r="E327" t="str">
            <v>RIS Warmia Mazury Plus</v>
          </cell>
          <cell r="F327">
            <v>15013</v>
          </cell>
          <cell r="H327">
            <v>3707</v>
          </cell>
          <cell r="I327">
            <v>2820</v>
          </cell>
          <cell r="M327" t="str">
            <v>Polityka Regionalna</v>
          </cell>
          <cell r="N327" t="str">
            <v>Wydatki</v>
          </cell>
          <cell r="O327" t="str">
            <v>Bieżący</v>
          </cell>
        </row>
        <row r="328">
          <cell r="C328" t="str">
            <v>PO KL</v>
          </cell>
          <cell r="E328" t="str">
            <v>RIS Warmia Mazury Plus</v>
          </cell>
          <cell r="F328">
            <v>15013</v>
          </cell>
          <cell r="H328">
            <v>-887</v>
          </cell>
          <cell r="I328">
            <v>0</v>
          </cell>
          <cell r="M328" t="str">
            <v>Polityka Regionalna</v>
          </cell>
          <cell r="N328" t="str">
            <v>Wydatki</v>
          </cell>
          <cell r="O328" t="str">
            <v>Bieżący</v>
          </cell>
        </row>
        <row r="329">
          <cell r="C329" t="str">
            <v>PO KL</v>
          </cell>
          <cell r="E329" t="str">
            <v>RIS Warmia Mazury Plus</v>
          </cell>
          <cell r="F329">
            <v>15013</v>
          </cell>
          <cell r="H329">
            <v>683</v>
          </cell>
          <cell r="I329">
            <v>414</v>
          </cell>
          <cell r="M329" t="str">
            <v>Polityka Regionalna</v>
          </cell>
          <cell r="N329" t="str">
            <v>Wydatki</v>
          </cell>
          <cell r="O329" t="str">
            <v>Bieżący</v>
          </cell>
        </row>
        <row r="330">
          <cell r="C330" t="str">
            <v>PO KL</v>
          </cell>
          <cell r="E330" t="str">
            <v>RIS Warmia Mazury Plus</v>
          </cell>
          <cell r="F330">
            <v>15013</v>
          </cell>
          <cell r="H330">
            <v>-163</v>
          </cell>
          <cell r="I330">
            <v>0</v>
          </cell>
          <cell r="M330" t="str">
            <v>Polityka Regionalna</v>
          </cell>
          <cell r="N330" t="str">
            <v>Wydatki</v>
          </cell>
          <cell r="O330" t="str">
            <v>Bieżący</v>
          </cell>
        </row>
        <row r="331">
          <cell r="C331" t="str">
            <v>PO KL</v>
          </cell>
          <cell r="E331" t="str">
            <v>RIS Warmia Mazury Plus</v>
          </cell>
          <cell r="F331">
            <v>15013</v>
          </cell>
          <cell r="H331">
            <v>110</v>
          </cell>
          <cell r="I331">
            <v>67</v>
          </cell>
          <cell r="M331" t="str">
            <v>Polityka Regionalna</v>
          </cell>
          <cell r="N331" t="str">
            <v>Wydatki</v>
          </cell>
          <cell r="O331" t="str">
            <v>Bieżący</v>
          </cell>
        </row>
        <row r="332">
          <cell r="C332" t="str">
            <v>PO KL</v>
          </cell>
          <cell r="E332" t="str">
            <v>RIS Warmia Mazury Plus</v>
          </cell>
          <cell r="F332">
            <v>15013</v>
          </cell>
          <cell r="H332">
            <v>-26</v>
          </cell>
          <cell r="I332">
            <v>0</v>
          </cell>
          <cell r="M332" t="str">
            <v>Polityka Regionalna</v>
          </cell>
          <cell r="N332" t="str">
            <v>Wydatki</v>
          </cell>
          <cell r="O332" t="str">
            <v>Bieżący</v>
          </cell>
        </row>
        <row r="333">
          <cell r="C333" t="str">
            <v>PO KL</v>
          </cell>
          <cell r="E333" t="str">
            <v>RIS Warmia Mazury Plus</v>
          </cell>
          <cell r="F333">
            <v>15013</v>
          </cell>
          <cell r="H333">
            <v>457</v>
          </cell>
          <cell r="I333">
            <v>813</v>
          </cell>
          <cell r="M333" t="str">
            <v>Polityka Regionalna</v>
          </cell>
          <cell r="N333" t="str">
            <v>Wydatki</v>
          </cell>
          <cell r="O333" t="str">
            <v>Bieżący</v>
          </cell>
        </row>
        <row r="334">
          <cell r="C334" t="str">
            <v>PO KL</v>
          </cell>
          <cell r="E334" t="str">
            <v>RIS Warmia Mazury Plus</v>
          </cell>
          <cell r="F334">
            <v>15013</v>
          </cell>
          <cell r="H334">
            <v>481</v>
          </cell>
          <cell r="I334">
            <v>0</v>
          </cell>
          <cell r="M334" t="str">
            <v>Polityka Regionalna</v>
          </cell>
          <cell r="N334" t="str">
            <v>Wydatki</v>
          </cell>
          <cell r="O334" t="str">
            <v>Bieżący</v>
          </cell>
        </row>
        <row r="335">
          <cell r="C335" t="str">
            <v>PO KL</v>
          </cell>
          <cell r="E335" t="str">
            <v>RIS Warmia Mazury Plus</v>
          </cell>
          <cell r="F335">
            <v>15013</v>
          </cell>
          <cell r="H335">
            <v>267</v>
          </cell>
          <cell r="I335">
            <v>231</v>
          </cell>
          <cell r="M335" t="str">
            <v>Polityka Regionalna</v>
          </cell>
          <cell r="N335" t="str">
            <v>Wydatki</v>
          </cell>
          <cell r="O335" t="str">
            <v>Bieżący</v>
          </cell>
        </row>
        <row r="336">
          <cell r="C336" t="str">
            <v>PO KL</v>
          </cell>
          <cell r="E336" t="str">
            <v>RIS Warmia Mazury Plus</v>
          </cell>
          <cell r="F336">
            <v>15013</v>
          </cell>
          <cell r="H336">
            <v>18</v>
          </cell>
          <cell r="I336">
            <v>0</v>
          </cell>
          <cell r="M336" t="str">
            <v>Polityka Regionalna</v>
          </cell>
          <cell r="N336" t="str">
            <v>Wydatki</v>
          </cell>
          <cell r="O336" t="str">
            <v>Bieżący</v>
          </cell>
        </row>
        <row r="337">
          <cell r="C337" t="str">
            <v>PO KL</v>
          </cell>
          <cell r="E337" t="str">
            <v>RIS Warmia Mazury Plus</v>
          </cell>
          <cell r="F337">
            <v>15013</v>
          </cell>
          <cell r="H337">
            <v>6038</v>
          </cell>
          <cell r="I337">
            <v>9078</v>
          </cell>
          <cell r="M337" t="str">
            <v>Polityka Regionalna</v>
          </cell>
          <cell r="N337" t="str">
            <v>Wydatki</v>
          </cell>
          <cell r="O337" t="str">
            <v>Bieżący</v>
          </cell>
        </row>
        <row r="338">
          <cell r="C338" t="str">
            <v>PO KL</v>
          </cell>
          <cell r="E338" t="str">
            <v>RIS Warmia Mazury Plus</v>
          </cell>
          <cell r="F338">
            <v>15013</v>
          </cell>
          <cell r="H338">
            <v>1110</v>
          </cell>
          <cell r="I338">
            <v>0</v>
          </cell>
          <cell r="M338" t="str">
            <v>Polityka Regionalna</v>
          </cell>
          <cell r="N338" t="str">
            <v>Wydatki</v>
          </cell>
          <cell r="O338" t="str">
            <v>Bieżący</v>
          </cell>
        </row>
        <row r="339">
          <cell r="C339" t="str">
            <v>PO KL</v>
          </cell>
          <cell r="E339" t="str">
            <v>RIS Warmia Mazury Plus</v>
          </cell>
          <cell r="F339">
            <v>15013</v>
          </cell>
          <cell r="H339">
            <v>2775</v>
          </cell>
          <cell r="I339">
            <v>0</v>
          </cell>
          <cell r="M339" t="str">
            <v>Polityka Regionalna</v>
          </cell>
          <cell r="N339" t="str">
            <v>Wydatki</v>
          </cell>
          <cell r="O339" t="str">
            <v>Bieżący</v>
          </cell>
        </row>
        <row r="340">
          <cell r="C340" t="str">
            <v>PO KL</v>
          </cell>
          <cell r="E340" t="str">
            <v>RIS Warmia Mazury Plus</v>
          </cell>
          <cell r="F340">
            <v>15013</v>
          </cell>
          <cell r="H340">
            <v>158</v>
          </cell>
          <cell r="I340">
            <v>10</v>
          </cell>
          <cell r="M340" t="str">
            <v>Polityka Regionalna</v>
          </cell>
          <cell r="N340" t="str">
            <v>Wydatki</v>
          </cell>
          <cell r="O340" t="str">
            <v>Bieżący</v>
          </cell>
        </row>
        <row r="341">
          <cell r="C341" t="str">
            <v>PO KL</v>
          </cell>
          <cell r="E341" t="str">
            <v>RIS Warmia Mazury Plus</v>
          </cell>
          <cell r="F341">
            <v>15013</v>
          </cell>
          <cell r="H341">
            <v>-158</v>
          </cell>
          <cell r="I341">
            <v>0</v>
          </cell>
          <cell r="M341" t="str">
            <v>Polityka Regionalna</v>
          </cell>
          <cell r="N341" t="str">
            <v>Wydatki</v>
          </cell>
          <cell r="O341" t="str">
            <v>Bieżący</v>
          </cell>
        </row>
        <row r="342">
          <cell r="C342" t="str">
            <v>PO KL</v>
          </cell>
          <cell r="E342" t="str">
            <v>RIS Warmia Mazury Plus</v>
          </cell>
          <cell r="F342">
            <v>15013</v>
          </cell>
          <cell r="H342">
            <v>0</v>
          </cell>
          <cell r="I342">
            <v>0</v>
          </cell>
          <cell r="M342" t="str">
            <v>Polityka Regionalna</v>
          </cell>
          <cell r="N342" t="str">
            <v>Wydatki</v>
          </cell>
          <cell r="O342" t="str">
            <v>Bieżący</v>
          </cell>
        </row>
        <row r="343">
          <cell r="C343" t="str">
            <v>PO KL</v>
          </cell>
          <cell r="E343" t="str">
            <v>RIS Warmia Mazury Plus</v>
          </cell>
          <cell r="F343">
            <v>15013</v>
          </cell>
          <cell r="H343">
            <v>0</v>
          </cell>
          <cell r="I343">
            <v>0</v>
          </cell>
          <cell r="M343" t="str">
            <v>Polityka Regionalna</v>
          </cell>
          <cell r="N343" t="str">
            <v>Wydatki</v>
          </cell>
          <cell r="O343" t="str">
            <v>Bieżący</v>
          </cell>
        </row>
        <row r="344">
          <cell r="C344" t="str">
            <v>Umowa leasingu finansowego 3 szt dwuczłonowych autobusów szynowych</v>
          </cell>
          <cell r="E344" t="str">
            <v>Leasing finansowy - Umowa leasingu finansowego nr ZP.333/PN/6/2010 z dn. 20.05.2010 r.</v>
          </cell>
          <cell r="F344" t="str">
            <v>60001</v>
          </cell>
          <cell r="H344">
            <v>1587260</v>
          </cell>
          <cell r="I344">
            <v>830314</v>
          </cell>
          <cell r="M344" t="str">
            <v>Geodezja</v>
          </cell>
          <cell r="N344" t="str">
            <v>Wydatki</v>
          </cell>
          <cell r="O344" t="str">
            <v>Bieżący</v>
          </cell>
        </row>
        <row r="345">
          <cell r="C345" t="str">
            <v xml:space="preserve">Usługi medyczne, monitorowanie systemu ISO, wynajem pomieszczeń </v>
          </cell>
          <cell r="E345" t="str">
            <v>Umowa 04/P-09001 monitorowanie systemu ISO</v>
          </cell>
          <cell r="F345">
            <v>60013</v>
          </cell>
          <cell r="H345">
            <v>6539</v>
          </cell>
          <cell r="I345">
            <v>0</v>
          </cell>
          <cell r="M345" t="str">
            <v>ZDW</v>
          </cell>
          <cell r="N345" t="str">
            <v>Wydatki</v>
          </cell>
          <cell r="O345" t="str">
            <v>Bieżący</v>
          </cell>
        </row>
        <row r="346">
          <cell r="C346" t="str">
            <v>Udział w remoncie Ratusza w Szczytnie – wymiana stolarki okiennej</v>
          </cell>
          <cell r="E346" t="str">
            <v>Udział w remoncie Ratusza w Szczytnie – wymiana stolarki okiennej</v>
          </cell>
          <cell r="F346" t="str">
            <v>92118</v>
          </cell>
          <cell r="H346">
            <v>95000</v>
          </cell>
          <cell r="I346">
            <v>0</v>
          </cell>
          <cell r="M346" t="str">
            <v>Muzeum Warmii i Mazur w Olsztynie</v>
          </cell>
          <cell r="N346" t="str">
            <v>Wydatki</v>
          </cell>
          <cell r="O346" t="str">
            <v>Majątkowy</v>
          </cell>
        </row>
        <row r="347">
          <cell r="C347" t="str">
            <v>Program Operacyjny Rozwój Polski Wschodniej 2007-2013</v>
          </cell>
          <cell r="E347" t="str">
            <v>Trasy rowerowe</v>
          </cell>
          <cell r="F347">
            <v>63003</v>
          </cell>
          <cell r="H347">
            <v>100441</v>
          </cell>
          <cell r="I347">
            <v>0</v>
          </cell>
          <cell r="M347" t="str">
            <v>Turystyka</v>
          </cell>
          <cell r="N347" t="str">
            <v>Wydatki</v>
          </cell>
          <cell r="O347" t="str">
            <v>Bieżący</v>
          </cell>
        </row>
        <row r="348">
          <cell r="C348" t="str">
            <v>Program Operacyjny Rozwój Polski Wschodniej 2007-2013</v>
          </cell>
          <cell r="E348" t="str">
            <v>Trasy rowerowe</v>
          </cell>
          <cell r="F348">
            <v>63003</v>
          </cell>
          <cell r="H348">
            <v>2400</v>
          </cell>
          <cell r="I348">
            <v>0</v>
          </cell>
          <cell r="M348" t="str">
            <v>Turystyka</v>
          </cell>
          <cell r="N348" t="str">
            <v>Wydatki</v>
          </cell>
          <cell r="O348" t="str">
            <v>Bieżący</v>
          </cell>
        </row>
        <row r="349">
          <cell r="C349" t="str">
            <v>Program Operacyjny Rozwój Polski Wschodniej 2007-2013</v>
          </cell>
          <cell r="E349" t="str">
            <v>Trasy rowerowe</v>
          </cell>
          <cell r="F349">
            <v>63003</v>
          </cell>
          <cell r="H349">
            <v>200</v>
          </cell>
          <cell r="I349">
            <v>0</v>
          </cell>
          <cell r="M349" t="str">
            <v>Turystyka</v>
          </cell>
          <cell r="N349" t="str">
            <v>Wydatki</v>
          </cell>
          <cell r="O349" t="str">
            <v>Bieżący</v>
          </cell>
        </row>
        <row r="350">
          <cell r="C350" t="str">
            <v>Program Operacyjny Rozwój Polski Wschodniej 2007-2013</v>
          </cell>
          <cell r="E350" t="str">
            <v>Trasy rowerowe</v>
          </cell>
          <cell r="F350">
            <v>63003</v>
          </cell>
          <cell r="H350">
            <v>31</v>
          </cell>
          <cell r="I350">
            <v>0</v>
          </cell>
          <cell r="M350" t="str">
            <v>Turystyka</v>
          </cell>
          <cell r="N350" t="str">
            <v>Wydatki</v>
          </cell>
          <cell r="O350" t="str">
            <v>Bieżący</v>
          </cell>
        </row>
        <row r="351">
          <cell r="C351" t="str">
            <v>Program Operacyjny Rozwój Polski Wschodniej 2007-2013</v>
          </cell>
          <cell r="E351" t="str">
            <v>Trasy rowerowe</v>
          </cell>
          <cell r="F351">
            <v>63003</v>
          </cell>
          <cell r="H351">
            <v>5</v>
          </cell>
          <cell r="I351">
            <v>0</v>
          </cell>
          <cell r="M351" t="str">
            <v>Turystyka</v>
          </cell>
          <cell r="N351" t="str">
            <v>Wydatki</v>
          </cell>
          <cell r="O351" t="str">
            <v>Bieżący</v>
          </cell>
        </row>
        <row r="352">
          <cell r="C352" t="str">
            <v>Program Operacyjny Rozwój Polski Wschodniej 2007-2013</v>
          </cell>
          <cell r="E352" t="str">
            <v>Trasy rowerowe</v>
          </cell>
          <cell r="F352">
            <v>63003</v>
          </cell>
          <cell r="H352">
            <v>137438</v>
          </cell>
          <cell r="I352">
            <v>0</v>
          </cell>
          <cell r="M352" t="str">
            <v>Turystyka</v>
          </cell>
          <cell r="N352" t="str">
            <v>Wydatki</v>
          </cell>
          <cell r="O352" t="str">
            <v>Majątkowy</v>
          </cell>
        </row>
        <row r="353">
          <cell r="C353" t="str">
            <v>PO KL</v>
          </cell>
          <cell r="E353" t="str">
            <v>RIS Warmia Mazury Plus</v>
          </cell>
          <cell r="F353">
            <v>15013</v>
          </cell>
          <cell r="H353">
            <v>42013</v>
          </cell>
          <cell r="I353">
            <v>31952</v>
          </cell>
          <cell r="M353" t="str">
            <v>Polityka Regionalna</v>
          </cell>
          <cell r="N353" t="str">
            <v>Wydatki</v>
          </cell>
          <cell r="O353" t="str">
            <v>Bieżący</v>
          </cell>
        </row>
        <row r="354">
          <cell r="C354" t="str">
            <v>PO KL</v>
          </cell>
          <cell r="E354" t="str">
            <v>RIS Warmia Mazury Plus</v>
          </cell>
          <cell r="F354">
            <v>15013</v>
          </cell>
          <cell r="H354">
            <v>-10050</v>
          </cell>
          <cell r="I354">
            <v>0</v>
          </cell>
          <cell r="M354" t="str">
            <v>Polityka Regionalna</v>
          </cell>
          <cell r="N354" t="str">
            <v>Wydatki</v>
          </cell>
          <cell r="O354" t="str">
            <v>Bieżący</v>
          </cell>
        </row>
        <row r="355">
          <cell r="C355" t="str">
            <v>PO KL</v>
          </cell>
          <cell r="E355" t="str">
            <v>RIS Warmia Mazury Plus</v>
          </cell>
          <cell r="F355">
            <v>15013</v>
          </cell>
          <cell r="H355">
            <v>7748</v>
          </cell>
          <cell r="I355">
            <v>4698</v>
          </cell>
          <cell r="M355" t="str">
            <v>Polityka Regionalna</v>
          </cell>
          <cell r="N355" t="str">
            <v>Wydatki</v>
          </cell>
          <cell r="O355" t="str">
            <v>Bieżący</v>
          </cell>
        </row>
        <row r="356">
          <cell r="C356" t="str">
            <v>PO KL</v>
          </cell>
          <cell r="E356" t="str">
            <v>RIS Warmia Mazury Plus</v>
          </cell>
          <cell r="F356">
            <v>15013</v>
          </cell>
          <cell r="H356">
            <v>-1853</v>
          </cell>
          <cell r="I356">
            <v>0</v>
          </cell>
          <cell r="M356" t="str">
            <v>Polityka Regionalna</v>
          </cell>
          <cell r="N356" t="str">
            <v>Wydatki</v>
          </cell>
          <cell r="O356" t="str">
            <v>Bieżący</v>
          </cell>
        </row>
        <row r="357">
          <cell r="C357" t="str">
            <v>PO KL</v>
          </cell>
          <cell r="E357" t="str">
            <v>RIS Warmia Mazury Plus</v>
          </cell>
          <cell r="F357">
            <v>15013</v>
          </cell>
          <cell r="H357">
            <v>1249</v>
          </cell>
          <cell r="I357">
            <v>757</v>
          </cell>
          <cell r="M357" t="str">
            <v>Polityka Regionalna</v>
          </cell>
          <cell r="N357" t="str">
            <v>Wydatki</v>
          </cell>
          <cell r="O357" t="str">
            <v>Bieżący</v>
          </cell>
        </row>
        <row r="358">
          <cell r="C358" t="str">
            <v>PO KL</v>
          </cell>
          <cell r="E358" t="str">
            <v>RIS Warmia Mazury Plus</v>
          </cell>
          <cell r="F358">
            <v>15013</v>
          </cell>
          <cell r="H358">
            <v>-298</v>
          </cell>
          <cell r="I358">
            <v>0</v>
          </cell>
          <cell r="M358" t="str">
            <v>Polityka Regionalna</v>
          </cell>
          <cell r="N358" t="str">
            <v>Wydatki</v>
          </cell>
          <cell r="O358" t="str">
            <v>Bieżący</v>
          </cell>
        </row>
        <row r="359">
          <cell r="C359" t="str">
            <v>PO KL</v>
          </cell>
          <cell r="E359" t="str">
            <v>RIS Warmia Mazury Plus</v>
          </cell>
          <cell r="F359">
            <v>15013</v>
          </cell>
          <cell r="H359">
            <v>5183</v>
          </cell>
          <cell r="I359">
            <v>9208</v>
          </cell>
          <cell r="M359" t="str">
            <v>Polityka Regionalna</v>
          </cell>
          <cell r="N359" t="str">
            <v>Wydatki</v>
          </cell>
          <cell r="O359" t="str">
            <v>Bieżący</v>
          </cell>
        </row>
        <row r="360">
          <cell r="C360" t="str">
            <v>PO KL</v>
          </cell>
          <cell r="E360" t="str">
            <v>RIS Warmia Mazury Plus</v>
          </cell>
          <cell r="F360">
            <v>15013</v>
          </cell>
          <cell r="H360">
            <v>5441</v>
          </cell>
          <cell r="I360">
            <v>0</v>
          </cell>
          <cell r="M360" t="str">
            <v>Polityka Regionalna</v>
          </cell>
          <cell r="N360" t="str">
            <v>Wydatki</v>
          </cell>
          <cell r="O360" t="str">
            <v>Bieżący</v>
          </cell>
        </row>
        <row r="361">
          <cell r="C361" t="str">
            <v>PO KL</v>
          </cell>
          <cell r="E361" t="str">
            <v>RIS Warmia Mazury Plus</v>
          </cell>
          <cell r="F361">
            <v>15013</v>
          </cell>
          <cell r="H361">
            <v>3009</v>
          </cell>
          <cell r="I361">
            <v>2614</v>
          </cell>
          <cell r="M361" t="str">
            <v>Polityka Regionalna</v>
          </cell>
          <cell r="N361" t="str">
            <v>Wydatki</v>
          </cell>
          <cell r="O361" t="str">
            <v>Bieżący</v>
          </cell>
        </row>
        <row r="362">
          <cell r="C362" t="str">
            <v>PO KL</v>
          </cell>
          <cell r="E362" t="str">
            <v>RIS Warmia Mazury Plus</v>
          </cell>
          <cell r="F362">
            <v>15013</v>
          </cell>
          <cell r="H362">
            <v>211</v>
          </cell>
          <cell r="I362">
            <v>0</v>
          </cell>
          <cell r="M362" t="str">
            <v>Polityka Regionalna</v>
          </cell>
          <cell r="N362" t="str">
            <v>Wydatki</v>
          </cell>
          <cell r="O362" t="str">
            <v>Bieżący</v>
          </cell>
        </row>
        <row r="363">
          <cell r="C363" t="str">
            <v>PO KL</v>
          </cell>
          <cell r="E363" t="str">
            <v>RIS Warmia Mazury Plus</v>
          </cell>
          <cell r="F363">
            <v>15013</v>
          </cell>
          <cell r="H363">
            <v>68426</v>
          </cell>
          <cell r="I363">
            <v>102880</v>
          </cell>
          <cell r="M363" t="str">
            <v>Polityka Regionalna</v>
          </cell>
          <cell r="N363" t="str">
            <v>Wydatki</v>
          </cell>
          <cell r="O363" t="str">
            <v>Bieżący</v>
          </cell>
        </row>
        <row r="364">
          <cell r="C364" t="str">
            <v>PO KL</v>
          </cell>
          <cell r="E364" t="str">
            <v>RIS Warmia Mazury Plus</v>
          </cell>
          <cell r="F364">
            <v>15013</v>
          </cell>
          <cell r="H364">
            <v>12584</v>
          </cell>
          <cell r="I364">
            <v>0</v>
          </cell>
          <cell r="M364" t="str">
            <v>Polityka Regionalna</v>
          </cell>
          <cell r="N364" t="str">
            <v>Wydatki</v>
          </cell>
          <cell r="O364" t="str">
            <v>Bieżący</v>
          </cell>
        </row>
        <row r="365">
          <cell r="C365" t="str">
            <v>PO KL</v>
          </cell>
          <cell r="E365" t="str">
            <v>RIS Warmia Mazury Plus</v>
          </cell>
          <cell r="F365">
            <v>15013</v>
          </cell>
          <cell r="H365">
            <v>31450</v>
          </cell>
          <cell r="I365">
            <v>0</v>
          </cell>
          <cell r="M365" t="str">
            <v>Polityka Regionalna</v>
          </cell>
          <cell r="N365" t="str">
            <v>Wydatki</v>
          </cell>
          <cell r="O365" t="str">
            <v>Bieżący</v>
          </cell>
        </row>
        <row r="366">
          <cell r="C366" t="str">
            <v>PO KL</v>
          </cell>
          <cell r="E366" t="str">
            <v>RIS Warmia Mazury Plus</v>
          </cell>
          <cell r="F366">
            <v>15013</v>
          </cell>
          <cell r="H366">
            <v>1785</v>
          </cell>
          <cell r="I366">
            <v>112</v>
          </cell>
          <cell r="M366" t="str">
            <v>Polityka Regionalna</v>
          </cell>
          <cell r="N366" t="str">
            <v>Wydatki</v>
          </cell>
          <cell r="O366" t="str">
            <v>Bieżący</v>
          </cell>
        </row>
        <row r="367">
          <cell r="C367" t="str">
            <v>PO KL</v>
          </cell>
          <cell r="E367" t="str">
            <v>RIS Warmia Mazury Plus</v>
          </cell>
          <cell r="F367">
            <v>15013</v>
          </cell>
          <cell r="H367">
            <v>-1785</v>
          </cell>
          <cell r="I367">
            <v>0</v>
          </cell>
          <cell r="M367" t="str">
            <v>Polityka Regionalna</v>
          </cell>
          <cell r="N367" t="str">
            <v>Wydatki</v>
          </cell>
          <cell r="O367" t="str">
            <v>Bieżący</v>
          </cell>
        </row>
        <row r="368">
          <cell r="C368" t="str">
            <v>PO KL</v>
          </cell>
          <cell r="E368" t="str">
            <v>RIS Warmia Mazury Plus</v>
          </cell>
          <cell r="F368">
            <v>15013</v>
          </cell>
          <cell r="H368">
            <v>0</v>
          </cell>
          <cell r="I368">
            <v>0</v>
          </cell>
          <cell r="M368" t="str">
            <v>Polityka Regionalna</v>
          </cell>
          <cell r="N368" t="str">
            <v>Wydatki</v>
          </cell>
          <cell r="O368" t="str">
            <v>Bieżący</v>
          </cell>
        </row>
        <row r="369">
          <cell r="C369" t="str">
            <v>PO KL</v>
          </cell>
          <cell r="E369" t="str">
            <v>RIS Warmia Mazury Plus</v>
          </cell>
          <cell r="F369">
            <v>15013</v>
          </cell>
          <cell r="H369">
            <v>0</v>
          </cell>
          <cell r="I369">
            <v>0</v>
          </cell>
          <cell r="M369" t="str">
            <v>Polityka Regionalna</v>
          </cell>
          <cell r="N369" t="str">
            <v>Wydatki</v>
          </cell>
          <cell r="O369" t="str">
            <v>Bieżący</v>
          </cell>
        </row>
        <row r="370">
          <cell r="C370" t="str">
            <v>PO KL</v>
          </cell>
          <cell r="E370" t="str">
            <v>RIS Warmia Mazury Plus</v>
          </cell>
          <cell r="F370">
            <v>75862</v>
          </cell>
          <cell r="H370">
            <v>129413</v>
          </cell>
          <cell r="I370">
            <v>0</v>
          </cell>
          <cell r="M370" t="str">
            <v>Polityka Regionalna</v>
          </cell>
          <cell r="N370" t="str">
            <v>Dochody</v>
          </cell>
          <cell r="O370" t="str">
            <v>Bieżący</v>
          </cell>
        </row>
        <row r="371">
          <cell r="C371" t="str">
            <v>PO KL</v>
          </cell>
          <cell r="E371" t="str">
            <v>RIS Warmia Mazury Plus</v>
          </cell>
          <cell r="F371">
            <v>75862</v>
          </cell>
          <cell r="H371">
            <v>35700</v>
          </cell>
          <cell r="I371">
            <v>0</v>
          </cell>
          <cell r="M371" t="str">
            <v>Polityka Regionalna</v>
          </cell>
          <cell r="N371" t="str">
            <v>Dochody</v>
          </cell>
          <cell r="O371" t="str">
            <v>Bieżący</v>
          </cell>
        </row>
        <row r="372">
          <cell r="C372" t="str">
            <v>PO KL</v>
          </cell>
          <cell r="E372" t="str">
            <v>RIS Warmia Mazury Plus</v>
          </cell>
          <cell r="F372">
            <v>75862</v>
          </cell>
          <cell r="H372">
            <v>11420</v>
          </cell>
          <cell r="I372">
            <v>0</v>
          </cell>
          <cell r="M372" t="str">
            <v>Polityka Regionalna</v>
          </cell>
          <cell r="N372" t="str">
            <v>Dochody</v>
          </cell>
          <cell r="O372" t="str">
            <v>Bieżący</v>
          </cell>
        </row>
        <row r="373">
          <cell r="C373" t="str">
            <v>PO KL</v>
          </cell>
          <cell r="E373" t="str">
            <v>RIS Warmia Mazury Plus</v>
          </cell>
          <cell r="F373">
            <v>75862</v>
          </cell>
          <cell r="H373">
            <v>3150</v>
          </cell>
          <cell r="I373">
            <v>0</v>
          </cell>
          <cell r="M373" t="str">
            <v>Polityka Regionalna</v>
          </cell>
          <cell r="N373" t="str">
            <v>Dochody</v>
          </cell>
          <cell r="O373" t="str">
            <v>Bieżący</v>
          </cell>
        </row>
        <row r="374">
          <cell r="C374" t="str">
            <v>PO KL</v>
          </cell>
          <cell r="E374" t="str">
            <v>Monitoring RIS Warmia Mazury</v>
          </cell>
          <cell r="F374">
            <v>15013</v>
          </cell>
          <cell r="H374">
            <v>12240</v>
          </cell>
          <cell r="M374" t="str">
            <v>Polityka Regionalna</v>
          </cell>
          <cell r="N374" t="str">
            <v>Wydatki</v>
          </cell>
          <cell r="O374" t="str">
            <v>Bieżący</v>
          </cell>
        </row>
        <row r="375">
          <cell r="C375" t="str">
            <v>PO KL</v>
          </cell>
          <cell r="E375" t="str">
            <v>Monitoring RIS Warmia Mazury</v>
          </cell>
          <cell r="F375">
            <v>15013</v>
          </cell>
          <cell r="H375">
            <v>1860</v>
          </cell>
          <cell r="M375" t="str">
            <v>Polityka Regionalna</v>
          </cell>
          <cell r="N375" t="str">
            <v>Wydatki</v>
          </cell>
          <cell r="O375" t="str">
            <v>Bieżący</v>
          </cell>
        </row>
        <row r="376">
          <cell r="C376" t="str">
            <v>PO KL</v>
          </cell>
          <cell r="E376" t="str">
            <v>Monitoring RIS Warmia Mazury</v>
          </cell>
          <cell r="F376">
            <v>15013</v>
          </cell>
          <cell r="H376">
            <v>300</v>
          </cell>
          <cell r="M376" t="str">
            <v>Polityka Regionalna</v>
          </cell>
          <cell r="N376" t="str">
            <v>Wydatki</v>
          </cell>
          <cell r="O376" t="str">
            <v>Bieżący</v>
          </cell>
        </row>
        <row r="377">
          <cell r="C377" t="str">
            <v>PO KL</v>
          </cell>
          <cell r="E377" t="str">
            <v>Monitoring RIS Warmia Mazury</v>
          </cell>
          <cell r="F377">
            <v>15013</v>
          </cell>
          <cell r="H377">
            <v>7200</v>
          </cell>
          <cell r="M377" t="str">
            <v>Polityka Regionalna</v>
          </cell>
          <cell r="N377" t="str">
            <v>Wydatki</v>
          </cell>
          <cell r="O377" t="str">
            <v>Bieżący</v>
          </cell>
        </row>
        <row r="378">
          <cell r="C378" t="str">
            <v>PO KL</v>
          </cell>
          <cell r="E378" t="str">
            <v>Monitoring RIS Warmia Mazury</v>
          </cell>
          <cell r="F378">
            <v>15013</v>
          </cell>
          <cell r="H378">
            <v>2400</v>
          </cell>
          <cell r="M378" t="str">
            <v>Polityka Regionalna</v>
          </cell>
          <cell r="N378" t="str">
            <v>Wydatki</v>
          </cell>
          <cell r="O378" t="str">
            <v>Bieżący</v>
          </cell>
        </row>
        <row r="379">
          <cell r="C379" t="str">
            <v>PO KL</v>
          </cell>
          <cell r="E379" t="str">
            <v>Monitoring RIS Warmia Mazury</v>
          </cell>
          <cell r="F379">
            <v>15013</v>
          </cell>
          <cell r="H379">
            <v>18750</v>
          </cell>
          <cell r="M379" t="str">
            <v>Polityka Regionalna</v>
          </cell>
          <cell r="N379" t="str">
            <v>Wydatki</v>
          </cell>
          <cell r="O379" t="str">
            <v>Bieżący</v>
          </cell>
        </row>
        <row r="380">
          <cell r="C380" t="str">
            <v>PO KL</v>
          </cell>
          <cell r="E380" t="str">
            <v>Monitoring RIS Warmia Mazury</v>
          </cell>
          <cell r="F380">
            <v>15013</v>
          </cell>
          <cell r="H380">
            <v>15000</v>
          </cell>
          <cell r="M380" t="str">
            <v>Polityka Regionalna</v>
          </cell>
          <cell r="N380" t="str">
            <v>Wydatki</v>
          </cell>
          <cell r="O380" t="str">
            <v>Bieżący</v>
          </cell>
        </row>
        <row r="381">
          <cell r="C381" t="str">
            <v>PO KL</v>
          </cell>
          <cell r="E381" t="str">
            <v>Monitoring RIS Warmia Mazury</v>
          </cell>
          <cell r="F381">
            <v>15013</v>
          </cell>
          <cell r="H381">
            <v>750</v>
          </cell>
          <cell r="M381" t="str">
            <v>Polityka Regionalna</v>
          </cell>
          <cell r="N381" t="str">
            <v>Wydatki</v>
          </cell>
          <cell r="O381" t="str">
            <v>Bieżący</v>
          </cell>
        </row>
        <row r="382">
          <cell r="C382" t="str">
            <v>PO KL</v>
          </cell>
          <cell r="E382" t="str">
            <v>Monitoring RIS Warmia Mazury</v>
          </cell>
          <cell r="F382">
            <v>15013</v>
          </cell>
          <cell r="H382">
            <v>2250</v>
          </cell>
          <cell r="M382" t="str">
            <v>Polityka Regionalna</v>
          </cell>
          <cell r="N382" t="str">
            <v>Wydatki</v>
          </cell>
          <cell r="O382" t="str">
            <v>Bieżący</v>
          </cell>
        </row>
        <row r="383">
          <cell r="C383" t="str">
            <v>PO KL</v>
          </cell>
          <cell r="E383" t="str">
            <v>Monitoring RIS Warmia Mazury</v>
          </cell>
          <cell r="F383">
            <v>15013</v>
          </cell>
          <cell r="H383">
            <v>750</v>
          </cell>
          <cell r="M383" t="str">
            <v>Polityka Regionalna</v>
          </cell>
          <cell r="N383" t="str">
            <v>Wydatki</v>
          </cell>
          <cell r="O383" t="str">
            <v>Bieżący</v>
          </cell>
        </row>
        <row r="384">
          <cell r="C384" t="str">
            <v>PO KL</v>
          </cell>
          <cell r="E384" t="str">
            <v>Monitoring RIS Warmia Mazury</v>
          </cell>
          <cell r="F384">
            <v>15013</v>
          </cell>
          <cell r="H384">
            <v>0</v>
          </cell>
          <cell r="M384" t="str">
            <v>Polityka Regionalna</v>
          </cell>
          <cell r="N384" t="str">
            <v>Wydatki</v>
          </cell>
          <cell r="O384" t="str">
            <v>Bieżący</v>
          </cell>
        </row>
        <row r="385">
          <cell r="C385" t="str">
            <v>PO KL</v>
          </cell>
          <cell r="E385" t="str">
            <v>Monitoring RIS Warmia Mazury</v>
          </cell>
          <cell r="F385">
            <v>15013</v>
          </cell>
          <cell r="H385">
            <v>0</v>
          </cell>
          <cell r="M385" t="str">
            <v>Polityka Regionalna</v>
          </cell>
          <cell r="N385" t="str">
            <v>Wydatki</v>
          </cell>
          <cell r="O385" t="str">
            <v>Bieżący</v>
          </cell>
        </row>
        <row r="386">
          <cell r="C386" t="str">
            <v>PO KL</v>
          </cell>
          <cell r="E386" t="str">
            <v>Monitoring RIS Warmia Mazury</v>
          </cell>
          <cell r="F386">
            <v>15013</v>
          </cell>
          <cell r="H386">
            <v>375</v>
          </cell>
          <cell r="M386" t="str">
            <v>Polityka Regionalna</v>
          </cell>
          <cell r="N386" t="str">
            <v>Wydatki</v>
          </cell>
          <cell r="O386" t="str">
            <v>Majątkowy</v>
          </cell>
        </row>
        <row r="387">
          <cell r="C387" t="str">
            <v>Program Współpracy Transnarodowej Region Morza Bałtyckiego 2007-2013</v>
          </cell>
          <cell r="E387" t="str">
            <v>TransBaltic- w kierunku zintegrowanego systemu transportowego w Regionie Morza Bałtyckiego</v>
          </cell>
          <cell r="F387">
            <v>75095</v>
          </cell>
          <cell r="H387">
            <v>2910</v>
          </cell>
          <cell r="I387">
            <v>757</v>
          </cell>
          <cell r="M387" t="str">
            <v>Polityka Regionalna</v>
          </cell>
          <cell r="N387" t="str">
            <v>Wydatki</v>
          </cell>
          <cell r="O387" t="str">
            <v>Bieżący</v>
          </cell>
        </row>
        <row r="388">
          <cell r="C388" t="str">
            <v>Program Współpracy Transnarodowej Region Morza Bałtyckiego 2007-2013</v>
          </cell>
          <cell r="E388" t="str">
            <v>TransBaltic- w kierunku zintegrowanego systemu transportowego w Regionie Morza Bałtyckiego</v>
          </cell>
          <cell r="F388">
            <v>75095</v>
          </cell>
          <cell r="H388">
            <v>630</v>
          </cell>
          <cell r="I388">
            <v>115</v>
          </cell>
          <cell r="M388" t="str">
            <v>Polityka Regionalna</v>
          </cell>
          <cell r="N388" t="str">
            <v>Wydatki</v>
          </cell>
          <cell r="O388" t="str">
            <v>Bieżący</v>
          </cell>
        </row>
        <row r="389">
          <cell r="C389" t="str">
            <v>Program Współpracy Transnarodowej Region Morza Bałtyckiego 2007-2013</v>
          </cell>
          <cell r="E389" t="str">
            <v>TransBaltic- w kierunku zintegrowanego systemu transportowego w Regionie Morza Bałtyckiego</v>
          </cell>
          <cell r="F389">
            <v>75095</v>
          </cell>
          <cell r="H389">
            <v>90</v>
          </cell>
          <cell r="I389">
            <v>19</v>
          </cell>
          <cell r="M389" t="str">
            <v>Polityka Regionalna</v>
          </cell>
          <cell r="N389" t="str">
            <v>Wydatki</v>
          </cell>
          <cell r="O389" t="str">
            <v>Bieżący</v>
          </cell>
        </row>
        <row r="390">
          <cell r="C390" t="str">
            <v>Program Współpracy Transnarodowej Region Morza Bałtyckiego 2007-2013</v>
          </cell>
          <cell r="E390" t="str">
            <v>TransBaltic- w kierunku zintegrowanego systemu transportowego w Regionie Morza Bałtyckiego</v>
          </cell>
          <cell r="F390">
            <v>75095</v>
          </cell>
          <cell r="H390">
            <v>150</v>
          </cell>
          <cell r="M390" t="str">
            <v>Polityka Regionalna</v>
          </cell>
          <cell r="N390" t="str">
            <v>Wydatki</v>
          </cell>
          <cell r="O390" t="str">
            <v>Bieżący</v>
          </cell>
        </row>
        <row r="391">
          <cell r="C391" t="str">
            <v>Program Współpracy Transnarodowej Region Morza Bałtyckiego 2007-2013</v>
          </cell>
          <cell r="E391" t="str">
            <v>TransBaltic- w kierunku zintegrowanego systemu transportowego w Regionie Morza Bałtyckiego</v>
          </cell>
          <cell r="F391">
            <v>75095</v>
          </cell>
          <cell r="H391">
            <v>90</v>
          </cell>
          <cell r="I391">
            <v>25</v>
          </cell>
          <cell r="M391" t="str">
            <v>Polityka Regionalna</v>
          </cell>
          <cell r="N391" t="str">
            <v>Wydatki</v>
          </cell>
          <cell r="O391" t="str">
            <v>Bieżący</v>
          </cell>
        </row>
        <row r="392">
          <cell r="C392" t="str">
            <v>Program Współpracy Transnarodowej Region Morza Bałtyckiego 2007-2013</v>
          </cell>
          <cell r="E392" t="str">
            <v>TransBaltic- w kierunku zintegrowanego systemu transportowego w Regionie Morza Bałtyckiego</v>
          </cell>
          <cell r="F392">
            <v>75095</v>
          </cell>
          <cell r="H392">
            <v>8100</v>
          </cell>
          <cell r="I392">
            <v>4007</v>
          </cell>
          <cell r="M392" t="str">
            <v>Polityka Regionalna</v>
          </cell>
          <cell r="N392" t="str">
            <v>Wydatki</v>
          </cell>
          <cell r="O392" t="str">
            <v>Bieżący</v>
          </cell>
        </row>
        <row r="393">
          <cell r="C393" t="str">
            <v>Program Współpracy Transnarodowej Region Morza Bałtyckiego 2007-2013</v>
          </cell>
          <cell r="E393" t="str">
            <v>TransBaltic- w kierunku zintegrowanego systemu transportowego w Regionie Morza Bałtyckiego</v>
          </cell>
          <cell r="F393">
            <v>75095</v>
          </cell>
          <cell r="H393">
            <v>60</v>
          </cell>
          <cell r="M393" t="str">
            <v>Polityka Regionalna</v>
          </cell>
          <cell r="N393" t="str">
            <v>Wydatki</v>
          </cell>
          <cell r="O393" t="str">
            <v>Bieżący</v>
          </cell>
        </row>
        <row r="394">
          <cell r="C394" t="str">
            <v>Program Współpracy Transnarodowej Region Morza Bałtyckiego 2007-2013</v>
          </cell>
          <cell r="E394" t="str">
            <v>TransBaltic- w kierunku zintegrowanego systemu transportowego w Regionie Morza Bałtyckiego</v>
          </cell>
          <cell r="F394">
            <v>75095</v>
          </cell>
          <cell r="H394">
            <v>9000</v>
          </cell>
          <cell r="M394" t="str">
            <v>Polityka Regionalna</v>
          </cell>
          <cell r="N394" t="str">
            <v>Wydatki</v>
          </cell>
          <cell r="O394" t="str">
            <v>Bieżący</v>
          </cell>
        </row>
        <row r="395">
          <cell r="C395" t="str">
            <v>Program Współpracy Transnarodowej Region Morza Bałtyckiego 2007-2013</v>
          </cell>
          <cell r="E395" t="str">
            <v>TransBaltic- w kierunku zintegrowanego systemu transportowego w Regionie Morza Bałtyckiego</v>
          </cell>
          <cell r="F395">
            <v>75095</v>
          </cell>
          <cell r="H395">
            <v>180</v>
          </cell>
          <cell r="I395">
            <v>9</v>
          </cell>
          <cell r="M395" t="str">
            <v>Polityka Regionalna</v>
          </cell>
          <cell r="N395" t="str">
            <v>Wydatki</v>
          </cell>
          <cell r="O395" t="str">
            <v>Bieżący</v>
          </cell>
        </row>
        <row r="396">
          <cell r="C396" t="str">
            <v>Program Współpracy Transnarodowej Region Morza Bałtyckiego 2007-2013</v>
          </cell>
          <cell r="E396" t="str">
            <v>TransBaltic- w kierunku zintegrowanego systemu transportowego w Regionie Morza Bałtyckiego</v>
          </cell>
          <cell r="F396">
            <v>75095</v>
          </cell>
          <cell r="H396">
            <v>5319</v>
          </cell>
          <cell r="I396">
            <v>4120</v>
          </cell>
          <cell r="M396" t="str">
            <v>Polityka Regionalna</v>
          </cell>
          <cell r="N396" t="str">
            <v>Wydatki</v>
          </cell>
          <cell r="O396" t="str">
            <v>Bieżący</v>
          </cell>
        </row>
        <row r="397">
          <cell r="C397" t="str">
            <v>Program Współpracy Transnarodowej Region Morza Bałtyckiego 2007-2013</v>
          </cell>
          <cell r="E397" t="str">
            <v>TransBaltic- w kierunku zintegrowanego systemu transportowego w Regionie Morza Bałtyckiego</v>
          </cell>
          <cell r="F397">
            <v>75095</v>
          </cell>
          <cell r="H397">
            <v>10</v>
          </cell>
          <cell r="M397" t="str">
            <v>Polityka Regionalna</v>
          </cell>
          <cell r="N397" t="str">
            <v>Wydatki</v>
          </cell>
          <cell r="O397" t="str">
            <v>Bieżący</v>
          </cell>
        </row>
        <row r="398">
          <cell r="C398" t="str">
            <v>Program Współpracy Transnarodowej Region Morza Bałtyckiego 2007-2013</v>
          </cell>
          <cell r="E398" t="str">
            <v>TransBaltic- w kierunku zintegrowanego systemu transportowego w Regionie Morza Bałtyckiego</v>
          </cell>
          <cell r="F398">
            <v>75095</v>
          </cell>
          <cell r="H398">
            <v>10</v>
          </cell>
          <cell r="M398" t="str">
            <v>Polityka Regionalna</v>
          </cell>
          <cell r="N398" t="str">
            <v>Wydatki</v>
          </cell>
          <cell r="O398" t="str">
            <v>Bieżący</v>
          </cell>
        </row>
        <row r="399">
          <cell r="C399" t="str">
            <v>Program Współpracy Transgranicznej Litwa-Polska 2007-2013</v>
          </cell>
          <cell r="E399" t="str">
            <v xml:space="preserve">Śladami Księcia Witolda </v>
          </cell>
          <cell r="F399" t="str">
            <v>92109</v>
          </cell>
          <cell r="H399">
            <v>21751</v>
          </cell>
          <cell r="I399">
            <v>22438</v>
          </cell>
          <cell r="M399" t="str">
            <v>Centrum Edukacji i Inicjatyw Kulturalnych w Olsztynie</v>
          </cell>
          <cell r="N399" t="str">
            <v>Wydatki</v>
          </cell>
          <cell r="O399" t="str">
            <v>Bieżący</v>
          </cell>
        </row>
        <row r="400">
          <cell r="C400" t="str">
            <v>Program Współpracy Transgranicznej Litwa-Polska 2007-2013</v>
          </cell>
          <cell r="E400" t="str">
            <v xml:space="preserve">Śladami Księcia Witolda </v>
          </cell>
          <cell r="F400" t="str">
            <v>92109</v>
          </cell>
          <cell r="H400">
            <v>687</v>
          </cell>
          <cell r="I400">
            <v>0</v>
          </cell>
          <cell r="M400" t="str">
            <v>Centrum Edukacji i Inicjatyw Kulturalnych w Olsztynie</v>
          </cell>
          <cell r="N400" t="str">
            <v>Wydatki</v>
          </cell>
          <cell r="O400" t="str">
            <v>Bieżący</v>
          </cell>
        </row>
        <row r="401">
          <cell r="C401" t="str">
            <v>Program Współpracy Transgranicznej Litwa-Polska 2007-2013</v>
          </cell>
          <cell r="E401" t="str">
            <v xml:space="preserve">Śladami Księcia Witolda </v>
          </cell>
          <cell r="F401" t="str">
            <v>92109</v>
          </cell>
          <cell r="H401">
            <v>687</v>
          </cell>
          <cell r="I401">
            <v>0</v>
          </cell>
          <cell r="M401" t="str">
            <v>Centrum Edukacji i Inicjatyw Kulturalnych w Olsztynie</v>
          </cell>
          <cell r="N401" t="str">
            <v>Wydatki</v>
          </cell>
          <cell r="O401" t="str">
            <v>Majątkowy</v>
          </cell>
        </row>
        <row r="402">
          <cell r="C402" t="str">
            <v>Program Współpracy Transgranicznej Litwa-Polska 2007-2013</v>
          </cell>
          <cell r="E402" t="str">
            <v xml:space="preserve">Śladami Księcia Witolda </v>
          </cell>
          <cell r="F402" t="str">
            <v>92109</v>
          </cell>
          <cell r="H402">
            <v>-687</v>
          </cell>
          <cell r="I402">
            <v>0</v>
          </cell>
          <cell r="M402" t="str">
            <v>Centrum Edukacji i Inicjatyw Kulturalnych w Olsztynie</v>
          </cell>
          <cell r="N402" t="str">
            <v>Wydatki</v>
          </cell>
          <cell r="O402" t="str">
            <v>Majątkowy</v>
          </cell>
        </row>
        <row r="403">
          <cell r="C403" t="str">
            <v>PO KL</v>
          </cell>
          <cell r="E403" t="str">
            <v>Monitoring RIS Warmia Mazury</v>
          </cell>
          <cell r="F403">
            <v>15013</v>
          </cell>
          <cell r="H403">
            <v>138728</v>
          </cell>
          <cell r="M403" t="str">
            <v>Polityka Regionalna</v>
          </cell>
          <cell r="N403" t="str">
            <v>Wydatki</v>
          </cell>
          <cell r="O403" t="str">
            <v>Bieżący</v>
          </cell>
        </row>
        <row r="404">
          <cell r="C404" t="str">
            <v>PO KL</v>
          </cell>
          <cell r="E404" t="str">
            <v>Monitoring RIS Warmia Mazury</v>
          </cell>
          <cell r="F404">
            <v>15013</v>
          </cell>
          <cell r="H404">
            <v>21073</v>
          </cell>
          <cell r="M404" t="str">
            <v>Polityka Regionalna</v>
          </cell>
          <cell r="N404" t="str">
            <v>Wydatki</v>
          </cell>
          <cell r="O404" t="str">
            <v>Bieżący</v>
          </cell>
        </row>
        <row r="405">
          <cell r="C405" t="str">
            <v>PO KL</v>
          </cell>
          <cell r="E405" t="str">
            <v>Monitoring RIS Warmia Mazury</v>
          </cell>
          <cell r="F405">
            <v>15013</v>
          </cell>
          <cell r="H405">
            <v>3399</v>
          </cell>
          <cell r="M405" t="str">
            <v>Polityka Regionalna</v>
          </cell>
          <cell r="N405" t="str">
            <v>Wydatki</v>
          </cell>
          <cell r="O405" t="str">
            <v>Bieżący</v>
          </cell>
        </row>
        <row r="406">
          <cell r="C406" t="str">
            <v>PO KL</v>
          </cell>
          <cell r="E406" t="str">
            <v>Monitoring RIS Warmia Mazury</v>
          </cell>
          <cell r="F406">
            <v>15013</v>
          </cell>
          <cell r="H406">
            <v>81600</v>
          </cell>
          <cell r="M406" t="str">
            <v>Polityka Regionalna</v>
          </cell>
          <cell r="N406" t="str">
            <v>Wydatki</v>
          </cell>
          <cell r="O406" t="str">
            <v>Bieżący</v>
          </cell>
        </row>
        <row r="407">
          <cell r="C407" t="str">
            <v>PO KL</v>
          </cell>
          <cell r="E407" t="str">
            <v>Monitoring RIS Warmia Mazury</v>
          </cell>
          <cell r="F407">
            <v>15013</v>
          </cell>
          <cell r="H407">
            <v>27200</v>
          </cell>
          <cell r="M407" t="str">
            <v>Polityka Regionalna</v>
          </cell>
          <cell r="N407" t="str">
            <v>Wydatki</v>
          </cell>
          <cell r="O407" t="str">
            <v>Bieżący</v>
          </cell>
        </row>
        <row r="408">
          <cell r="C408" t="str">
            <v>PO KL</v>
          </cell>
          <cell r="E408" t="str">
            <v>Monitoring RIS Warmia Mazury</v>
          </cell>
          <cell r="F408">
            <v>15013</v>
          </cell>
          <cell r="H408">
            <v>212500</v>
          </cell>
          <cell r="M408" t="str">
            <v>Polityka Regionalna</v>
          </cell>
          <cell r="N408" t="str">
            <v>Wydatki</v>
          </cell>
          <cell r="O408" t="str">
            <v>Bieżący</v>
          </cell>
        </row>
        <row r="409">
          <cell r="C409" t="str">
            <v>PO KL</v>
          </cell>
          <cell r="E409" t="str">
            <v>Monitoring RIS Warmia Mazury</v>
          </cell>
          <cell r="F409">
            <v>15013</v>
          </cell>
          <cell r="H409">
            <v>170000</v>
          </cell>
          <cell r="M409" t="str">
            <v>Polityka Regionalna</v>
          </cell>
          <cell r="N409" t="str">
            <v>Wydatki</v>
          </cell>
          <cell r="O409" t="str">
            <v>Bieżący</v>
          </cell>
        </row>
        <row r="410">
          <cell r="C410" t="str">
            <v>PO KL</v>
          </cell>
          <cell r="E410" t="str">
            <v>Monitoring RIS Warmia Mazury</v>
          </cell>
          <cell r="F410">
            <v>15013</v>
          </cell>
          <cell r="H410">
            <v>8500</v>
          </cell>
          <cell r="M410" t="str">
            <v>Polityka Regionalna</v>
          </cell>
          <cell r="N410" t="str">
            <v>Wydatki</v>
          </cell>
          <cell r="O410" t="str">
            <v>Bieżący</v>
          </cell>
        </row>
        <row r="411">
          <cell r="C411" t="str">
            <v>PO KL</v>
          </cell>
          <cell r="E411" t="str">
            <v>Monitoring RIS Warmia Mazury</v>
          </cell>
          <cell r="F411">
            <v>15013</v>
          </cell>
          <cell r="H411">
            <v>25500</v>
          </cell>
          <cell r="M411" t="str">
            <v>Polityka Regionalna</v>
          </cell>
          <cell r="N411" t="str">
            <v>Wydatki</v>
          </cell>
          <cell r="O411" t="str">
            <v>Bieżący</v>
          </cell>
        </row>
        <row r="412">
          <cell r="C412" t="str">
            <v>PO KL</v>
          </cell>
          <cell r="E412" t="str">
            <v>Monitoring RIS Warmia Mazury</v>
          </cell>
          <cell r="F412">
            <v>15013</v>
          </cell>
          <cell r="H412">
            <v>8500</v>
          </cell>
          <cell r="M412" t="str">
            <v>Polityka Regionalna</v>
          </cell>
          <cell r="N412" t="str">
            <v>Wydatki</v>
          </cell>
          <cell r="O412" t="str">
            <v>Bieżący</v>
          </cell>
        </row>
        <row r="413">
          <cell r="C413" t="str">
            <v>PO KL</v>
          </cell>
          <cell r="E413" t="str">
            <v>Monitoring RIS Warmia Mazury</v>
          </cell>
          <cell r="F413">
            <v>15013</v>
          </cell>
          <cell r="H413">
            <v>0</v>
          </cell>
          <cell r="M413" t="str">
            <v>Polityka Regionalna</v>
          </cell>
          <cell r="N413" t="str">
            <v>Wydatki</v>
          </cell>
          <cell r="O413" t="str">
            <v>Bieżący</v>
          </cell>
        </row>
        <row r="414">
          <cell r="C414" t="str">
            <v>PO KL</v>
          </cell>
          <cell r="E414" t="str">
            <v>Monitoring RIS Warmia Mazury</v>
          </cell>
          <cell r="F414">
            <v>15013</v>
          </cell>
          <cell r="H414">
            <v>0</v>
          </cell>
          <cell r="M414" t="str">
            <v>Polityka Regionalna</v>
          </cell>
          <cell r="N414" t="str">
            <v>Wydatki</v>
          </cell>
          <cell r="O414" t="str">
            <v>Bieżący</v>
          </cell>
        </row>
        <row r="415">
          <cell r="C415" t="str">
            <v>PO KL</v>
          </cell>
          <cell r="E415" t="str">
            <v>Monitoring RIS Warmia Mazury</v>
          </cell>
          <cell r="F415">
            <v>15013</v>
          </cell>
          <cell r="H415">
            <v>4250</v>
          </cell>
          <cell r="M415" t="str">
            <v>Polityka Regionalna</v>
          </cell>
          <cell r="N415" t="str">
            <v>Wydatki</v>
          </cell>
          <cell r="O415" t="str">
            <v>Majątkowy</v>
          </cell>
        </row>
        <row r="416">
          <cell r="C416" t="str">
            <v>PO KL</v>
          </cell>
          <cell r="E416" t="str">
            <v>Monitoring RIS Warmia Mazury</v>
          </cell>
          <cell r="F416">
            <v>75862</v>
          </cell>
          <cell r="H416">
            <v>697000</v>
          </cell>
          <cell r="M416" t="str">
            <v>Polityka Regionalna</v>
          </cell>
          <cell r="N416" t="str">
            <v>Dochody</v>
          </cell>
          <cell r="O416" t="str">
            <v>Bieżący</v>
          </cell>
        </row>
        <row r="417">
          <cell r="C417" t="str">
            <v>PO KL</v>
          </cell>
          <cell r="E417" t="str">
            <v>Monitoring RIS Warmia Mazury</v>
          </cell>
          <cell r="F417">
            <v>75862</v>
          </cell>
          <cell r="H417">
            <v>61500</v>
          </cell>
          <cell r="M417" t="str">
            <v>Polityka Regionalna</v>
          </cell>
          <cell r="N417" t="str">
            <v>Dochody</v>
          </cell>
          <cell r="O417" t="str">
            <v>Bieżący</v>
          </cell>
        </row>
        <row r="418">
          <cell r="C418" t="str">
            <v>PO KL</v>
          </cell>
          <cell r="E418" t="str">
            <v>Monitoring RIS Warmia Mazury</v>
          </cell>
          <cell r="F418">
            <v>75862</v>
          </cell>
          <cell r="H418">
            <v>4250</v>
          </cell>
          <cell r="M418" t="str">
            <v>Polityka Regionalna</v>
          </cell>
          <cell r="N418" t="str">
            <v>Dochody</v>
          </cell>
          <cell r="O418" t="str">
            <v>Majątkowy</v>
          </cell>
        </row>
        <row r="419">
          <cell r="C419" t="str">
            <v>PO KL</v>
          </cell>
          <cell r="E419" t="str">
            <v>Monitoring RIS Warmia Mazury</v>
          </cell>
          <cell r="F419">
            <v>75862</v>
          </cell>
          <cell r="H419">
            <v>375</v>
          </cell>
          <cell r="M419" t="str">
            <v>Polityka Regionalna</v>
          </cell>
          <cell r="N419" t="str">
            <v>Dochody</v>
          </cell>
          <cell r="O419" t="str">
            <v>Majątkowy</v>
          </cell>
        </row>
        <row r="420">
          <cell r="C420" t="str">
            <v>PO KL</v>
          </cell>
          <cell r="E420" t="str">
            <v>Rozwój kompetencji kluczowych poprzez sport</v>
          </cell>
          <cell r="F420">
            <v>85395</v>
          </cell>
          <cell r="H420">
            <v>10634</v>
          </cell>
          <cell r="I420">
            <v>1436</v>
          </cell>
          <cell r="M420" t="str">
            <v>Sport</v>
          </cell>
          <cell r="N420" t="str">
            <v>Wydatki</v>
          </cell>
          <cell r="O420" t="str">
            <v>Bieżący</v>
          </cell>
        </row>
        <row r="421">
          <cell r="C421" t="str">
            <v>PO KL</v>
          </cell>
          <cell r="E421" t="str">
            <v>Rozwój kompetencji kluczowych poprzez sport</v>
          </cell>
          <cell r="F421">
            <v>85395</v>
          </cell>
          <cell r="H421">
            <v>1627</v>
          </cell>
          <cell r="I421">
            <v>423</v>
          </cell>
          <cell r="M421" t="str">
            <v>Sport</v>
          </cell>
          <cell r="N421" t="str">
            <v>Wydatki</v>
          </cell>
          <cell r="O421" t="str">
            <v>Bieżący</v>
          </cell>
        </row>
        <row r="422">
          <cell r="C422" t="str">
            <v>PO KL</v>
          </cell>
          <cell r="E422" t="str">
            <v>Rozwój kompetencji kluczowych poprzez sport</v>
          </cell>
          <cell r="F422">
            <v>85395</v>
          </cell>
          <cell r="H422">
            <v>251</v>
          </cell>
          <cell r="I422">
            <v>61</v>
          </cell>
          <cell r="M422" t="str">
            <v>Sport</v>
          </cell>
          <cell r="N422" t="str">
            <v>Wydatki</v>
          </cell>
          <cell r="O422" t="str">
            <v>Bieżący</v>
          </cell>
        </row>
        <row r="423">
          <cell r="C423" t="str">
            <v>PO KL</v>
          </cell>
          <cell r="E423" t="str">
            <v>Rozwój kompetencji kluczowych poprzez sport</v>
          </cell>
          <cell r="F423">
            <v>85395</v>
          </cell>
          <cell r="H423">
            <v>106200</v>
          </cell>
          <cell r="I423">
            <v>46576</v>
          </cell>
          <cell r="M423" t="str">
            <v>Sport</v>
          </cell>
          <cell r="N423" t="str">
            <v>Wydatki</v>
          </cell>
          <cell r="O423" t="str">
            <v>Bieżący</v>
          </cell>
        </row>
        <row r="424">
          <cell r="C424" t="str">
            <v>PO KL</v>
          </cell>
          <cell r="E424" t="str">
            <v>Rozwój kompetencji kluczowych poprzez sport</v>
          </cell>
          <cell r="F424">
            <v>85395</v>
          </cell>
          <cell r="H424">
            <v>65379</v>
          </cell>
          <cell r="I424">
            <v>65379</v>
          </cell>
          <cell r="M424" t="str">
            <v>Sport</v>
          </cell>
          <cell r="N424" t="str">
            <v>Wydatki</v>
          </cell>
          <cell r="O424" t="str">
            <v>Bieżący</v>
          </cell>
        </row>
        <row r="425">
          <cell r="C425" t="str">
            <v>PO KL</v>
          </cell>
          <cell r="E425" t="str">
            <v>Rozwój kompetencji kluczowych poprzez sport</v>
          </cell>
          <cell r="F425">
            <v>85395</v>
          </cell>
          <cell r="H425">
            <v>360</v>
          </cell>
          <cell r="I425">
            <v>295</v>
          </cell>
          <cell r="M425" t="str">
            <v>Sport</v>
          </cell>
          <cell r="N425" t="str">
            <v>Wydatki</v>
          </cell>
          <cell r="O425" t="str">
            <v>Bieżący</v>
          </cell>
        </row>
        <row r="426">
          <cell r="C426" t="str">
            <v>PO KL</v>
          </cell>
          <cell r="E426" t="str">
            <v>Rozwój kompetencji kluczowych poprzez sport</v>
          </cell>
          <cell r="F426">
            <v>85395</v>
          </cell>
          <cell r="H426">
            <v>270</v>
          </cell>
          <cell r="I426">
            <v>0</v>
          </cell>
          <cell r="M426" t="str">
            <v>Sport</v>
          </cell>
          <cell r="N426" t="str">
            <v>Wydatki</v>
          </cell>
          <cell r="O426" t="str">
            <v>Bieżący</v>
          </cell>
        </row>
        <row r="427">
          <cell r="C427" t="str">
            <v>PO KL</v>
          </cell>
          <cell r="E427" t="str">
            <v>Rozwój kompetencji kluczowych poprzez sport</v>
          </cell>
          <cell r="F427">
            <v>85395</v>
          </cell>
          <cell r="H427">
            <v>270</v>
          </cell>
          <cell r="I427">
            <v>0</v>
          </cell>
          <cell r="M427" t="str">
            <v>Sport</v>
          </cell>
          <cell r="N427" t="str">
            <v>Wydatki</v>
          </cell>
          <cell r="O427" t="str">
            <v>Bieżący</v>
          </cell>
        </row>
        <row r="428">
          <cell r="C428" t="str">
            <v>PO KL</v>
          </cell>
          <cell r="E428" t="str">
            <v>Rozwój kompetencji kluczowych poprzez sport</v>
          </cell>
          <cell r="F428">
            <v>85395</v>
          </cell>
          <cell r="H428">
            <v>327</v>
          </cell>
          <cell r="I428">
            <v>0</v>
          </cell>
          <cell r="M428" t="str">
            <v>Sport</v>
          </cell>
          <cell r="N428" t="str">
            <v>Wydatki</v>
          </cell>
          <cell r="O428" t="str">
            <v>Bieżący</v>
          </cell>
        </row>
        <row r="429">
          <cell r="C429" t="str">
            <v>PO KL</v>
          </cell>
          <cell r="E429" t="str">
            <v>Rozwój kompetencji kluczowych poprzez sport</v>
          </cell>
          <cell r="F429">
            <v>85395</v>
          </cell>
          <cell r="H429">
            <v>0</v>
          </cell>
          <cell r="I429">
            <v>0</v>
          </cell>
          <cell r="M429" t="str">
            <v>Sport</v>
          </cell>
          <cell r="N429" t="str">
            <v>Wydatki</v>
          </cell>
          <cell r="O429" t="str">
            <v>Bieżący</v>
          </cell>
        </row>
        <row r="430">
          <cell r="C430" t="str">
            <v>PO KL</v>
          </cell>
          <cell r="E430" t="str">
            <v>Rozwój kompetencji kluczowych poprzez sport</v>
          </cell>
          <cell r="F430">
            <v>85395</v>
          </cell>
          <cell r="H430">
            <v>60257</v>
          </cell>
          <cell r="I430">
            <v>8139</v>
          </cell>
          <cell r="M430" t="str">
            <v>Sport</v>
          </cell>
          <cell r="N430" t="str">
            <v>Wydatki</v>
          </cell>
          <cell r="O430" t="str">
            <v>Bieżący</v>
          </cell>
        </row>
        <row r="431">
          <cell r="C431" t="str">
            <v>PO KL</v>
          </cell>
          <cell r="E431" t="str">
            <v>Rozwój kompetencji kluczowych poprzez sport</v>
          </cell>
          <cell r="F431">
            <v>85395</v>
          </cell>
          <cell r="H431">
            <v>9215</v>
          </cell>
          <cell r="I431">
            <v>2397</v>
          </cell>
          <cell r="M431" t="str">
            <v>Sport</v>
          </cell>
          <cell r="N431" t="str">
            <v>Wydatki</v>
          </cell>
          <cell r="O431" t="str">
            <v>Bieżący</v>
          </cell>
        </row>
        <row r="432">
          <cell r="C432" t="str">
            <v>PO KL</v>
          </cell>
          <cell r="E432" t="str">
            <v>Rozwój kompetencji kluczowych poprzez sport</v>
          </cell>
          <cell r="F432">
            <v>85395</v>
          </cell>
          <cell r="H432">
            <v>1418</v>
          </cell>
          <cell r="I432">
            <v>344</v>
          </cell>
          <cell r="M432" t="str">
            <v>Sport</v>
          </cell>
          <cell r="N432" t="str">
            <v>Wydatki</v>
          </cell>
          <cell r="O432" t="str">
            <v>Bieżący</v>
          </cell>
        </row>
        <row r="433">
          <cell r="C433" t="str">
            <v>PO KL</v>
          </cell>
          <cell r="E433" t="str">
            <v>Rozwój kompetencji kluczowych poprzez sport</v>
          </cell>
          <cell r="F433">
            <v>85395</v>
          </cell>
          <cell r="H433">
            <v>601800</v>
          </cell>
          <cell r="I433">
            <v>263930</v>
          </cell>
          <cell r="M433" t="str">
            <v>Sport</v>
          </cell>
          <cell r="N433" t="str">
            <v>Wydatki</v>
          </cell>
          <cell r="O433" t="str">
            <v>Bieżący</v>
          </cell>
        </row>
        <row r="434">
          <cell r="C434" t="str">
            <v>PO KL</v>
          </cell>
          <cell r="E434" t="str">
            <v>Rozwój kompetencji kluczowych poprzez sport</v>
          </cell>
          <cell r="F434">
            <v>85395</v>
          </cell>
          <cell r="H434">
            <v>370479</v>
          </cell>
          <cell r="I434">
            <v>370479</v>
          </cell>
          <cell r="M434" t="str">
            <v>Sport</v>
          </cell>
          <cell r="N434" t="str">
            <v>Wydatki</v>
          </cell>
          <cell r="O434" t="str">
            <v>Bieżący</v>
          </cell>
        </row>
        <row r="435">
          <cell r="C435" t="str">
            <v>PO KL</v>
          </cell>
          <cell r="E435" t="str">
            <v>Rozwój kompetencji kluczowych poprzez sport</v>
          </cell>
          <cell r="F435">
            <v>85395</v>
          </cell>
          <cell r="H435">
            <v>2040</v>
          </cell>
          <cell r="I435">
            <v>1672</v>
          </cell>
          <cell r="M435" t="str">
            <v>Sport</v>
          </cell>
          <cell r="N435" t="str">
            <v>Wydatki</v>
          </cell>
          <cell r="O435" t="str">
            <v>Bieżący</v>
          </cell>
        </row>
        <row r="436">
          <cell r="C436" t="str">
            <v>PO KL</v>
          </cell>
          <cell r="E436" t="str">
            <v>Rozwój kompetencji kluczowych poprzez sport</v>
          </cell>
          <cell r="F436">
            <v>85395</v>
          </cell>
          <cell r="H436">
            <v>1530</v>
          </cell>
          <cell r="I436">
            <v>0</v>
          </cell>
          <cell r="M436" t="str">
            <v>Sport</v>
          </cell>
          <cell r="N436" t="str">
            <v>Wydatki</v>
          </cell>
          <cell r="O436" t="str">
            <v>Bieżący</v>
          </cell>
        </row>
        <row r="437">
          <cell r="C437" t="str">
            <v>PO KL</v>
          </cell>
          <cell r="E437" t="str">
            <v>Rozwój kompetencji kluczowych poprzez sport</v>
          </cell>
          <cell r="F437">
            <v>85395</v>
          </cell>
          <cell r="H437">
            <v>1530</v>
          </cell>
          <cell r="I437">
            <v>0</v>
          </cell>
          <cell r="M437" t="str">
            <v>Sport</v>
          </cell>
          <cell r="N437" t="str">
            <v>Wydatki</v>
          </cell>
          <cell r="O437" t="str">
            <v>Bieżący</v>
          </cell>
        </row>
        <row r="438">
          <cell r="C438" t="str">
            <v>PO KL</v>
          </cell>
          <cell r="E438" t="str">
            <v>Rozwój kompetencji kluczowych poprzez sport</v>
          </cell>
          <cell r="F438">
            <v>85395</v>
          </cell>
          <cell r="H438">
            <v>1853</v>
          </cell>
          <cell r="I438">
            <v>0</v>
          </cell>
          <cell r="M438" t="str">
            <v>Sport</v>
          </cell>
          <cell r="N438" t="str">
            <v>Wydatki</v>
          </cell>
          <cell r="O438" t="str">
            <v>Bieżący</v>
          </cell>
        </row>
        <row r="439">
          <cell r="C439" t="str">
            <v>PO KL</v>
          </cell>
          <cell r="E439" t="str">
            <v>Rozwój kompetencji kluczowych poprzez sport</v>
          </cell>
          <cell r="F439">
            <v>85395</v>
          </cell>
          <cell r="H439">
            <v>0</v>
          </cell>
          <cell r="I439">
            <v>0</v>
          </cell>
          <cell r="M439" t="str">
            <v>Sport</v>
          </cell>
          <cell r="N439" t="str">
            <v>Wydatki</v>
          </cell>
          <cell r="O439" t="str">
            <v>Bieżący</v>
          </cell>
        </row>
        <row r="440">
          <cell r="C440" t="str">
            <v>PO KL</v>
          </cell>
          <cell r="E440" t="str">
            <v>Rozwój kompetencji kluczowych poprzez sport</v>
          </cell>
          <cell r="F440">
            <v>75862</v>
          </cell>
          <cell r="H440">
            <v>1050122</v>
          </cell>
          <cell r="I440">
            <v>1035058</v>
          </cell>
          <cell r="M440" t="str">
            <v>Sport</v>
          </cell>
          <cell r="N440" t="str">
            <v>Dochody</v>
          </cell>
          <cell r="O440" t="str">
            <v>Bieżący</v>
          </cell>
        </row>
        <row r="441">
          <cell r="C441" t="str">
            <v>PO KL</v>
          </cell>
          <cell r="E441" t="str">
            <v>Rozwój kompetencji kluczowych poprzez sport</v>
          </cell>
          <cell r="F441">
            <v>75862</v>
          </cell>
          <cell r="H441">
            <v>185318</v>
          </cell>
          <cell r="I441">
            <v>182657</v>
          </cell>
          <cell r="M441" t="str">
            <v>Sport</v>
          </cell>
          <cell r="N441" t="str">
            <v>Dochody</v>
          </cell>
          <cell r="O441" t="str">
            <v>Bieżący</v>
          </cell>
        </row>
        <row r="442">
          <cell r="C442" t="str">
            <v>PO KL</v>
          </cell>
          <cell r="E442" t="str">
            <v>Model kształcenia w branży gastronomiczno-hotelarskiej połączony z systemem walidacji kwalifikacji i kompetencji formalnych</v>
          </cell>
          <cell r="F442">
            <v>85395</v>
          </cell>
          <cell r="H442">
            <v>1679</v>
          </cell>
          <cell r="I442">
            <v>695.93</v>
          </cell>
          <cell r="M442" t="str">
            <v>B.Jakości i Znaków Regionalnych</v>
          </cell>
          <cell r="N442" t="str">
            <v>Wydatki</v>
          </cell>
          <cell r="O442" t="str">
            <v>Bieżący</v>
          </cell>
        </row>
        <row r="443">
          <cell r="C443" t="str">
            <v>PO KL</v>
          </cell>
          <cell r="E443" t="str">
            <v>Model kształcenia w branży gastronomiczno-hotelarskiej połączony z systemem walidacji kwalifikacji i kompetencji formalnych</v>
          </cell>
          <cell r="F443">
            <v>85395</v>
          </cell>
          <cell r="H443">
            <v>256</v>
          </cell>
          <cell r="I443">
            <v>106</v>
          </cell>
          <cell r="M443" t="str">
            <v>B.Jakości i Znaków Regionalnych</v>
          </cell>
          <cell r="N443" t="str">
            <v>Wydatki</v>
          </cell>
          <cell r="O443" t="str">
            <v>Bieżący</v>
          </cell>
        </row>
        <row r="444">
          <cell r="C444" t="str">
            <v>PO KL</v>
          </cell>
          <cell r="E444" t="str">
            <v>Model kształcenia w branży gastronomiczno-hotelarskiej połączony z systemem walidacji kwalifikacji i kompetencji formalnych</v>
          </cell>
          <cell r="F444">
            <v>85395</v>
          </cell>
          <cell r="H444">
            <v>39</v>
          </cell>
          <cell r="I444">
            <v>12</v>
          </cell>
          <cell r="M444" t="str">
            <v>B.Jakości i Znaków Regionalnych</v>
          </cell>
          <cell r="N444" t="str">
            <v>Wydatki</v>
          </cell>
          <cell r="O444" t="str">
            <v>Bieżący</v>
          </cell>
        </row>
        <row r="445">
          <cell r="C445" t="str">
            <v>PO KL</v>
          </cell>
          <cell r="E445" t="str">
            <v>Model kształcenia w branży gastronomiczno-hotelarskiej połączony z systemem walidacji kwalifikacji i kompetencji formalnych</v>
          </cell>
          <cell r="F445">
            <v>85395</v>
          </cell>
          <cell r="H445">
            <v>19247</v>
          </cell>
          <cell r="I445">
            <v>42953</v>
          </cell>
          <cell r="M445" t="str">
            <v>B.Jakości i Znaków Regionalnych</v>
          </cell>
          <cell r="N445" t="str">
            <v>Wydatki</v>
          </cell>
          <cell r="O445" t="str">
            <v>Bieżący</v>
          </cell>
        </row>
        <row r="446">
          <cell r="C446" t="str">
            <v>PO KL</v>
          </cell>
          <cell r="E446" t="str">
            <v>Model kształcenia w branży gastronomiczno-hotelarskiej połączony z systemem walidacji kwalifikacji i kompetencji formalnych</v>
          </cell>
          <cell r="F446">
            <v>85395</v>
          </cell>
          <cell r="H446">
            <v>2</v>
          </cell>
          <cell r="I446">
            <v>0</v>
          </cell>
          <cell r="M446" t="str">
            <v>B.Jakości i Znaków Regionalnych</v>
          </cell>
          <cell r="N446" t="str">
            <v>Wydatki</v>
          </cell>
          <cell r="O446" t="str">
            <v>Bieżący</v>
          </cell>
        </row>
        <row r="447">
          <cell r="C447" t="str">
            <v>PO KL</v>
          </cell>
          <cell r="E447" t="str">
            <v>Szanse i bariery rozwoju społeczno- gospodarczego regionu warmińsko- mazurskiego w kontekście poprawy zatrudnialności ze szczególnym uwzględnieniem terenów przygranicznych</v>
          </cell>
          <cell r="F447">
            <v>15013</v>
          </cell>
          <cell r="H447">
            <v>308</v>
          </cell>
          <cell r="I447">
            <v>0</v>
          </cell>
          <cell r="M447" t="str">
            <v>WUP</v>
          </cell>
          <cell r="N447" t="str">
            <v>Wydatki</v>
          </cell>
          <cell r="O447" t="str">
            <v>Bieżący</v>
          </cell>
        </row>
        <row r="448">
          <cell r="C448" t="str">
            <v>PO KL</v>
          </cell>
          <cell r="E448" t="str">
            <v>Szanse i bariery rozwoju społeczno- gospodarczego regionu warmińsko- mazurskiego w kontekście poprawy zatrudnialności ze szczególnym uwzględnieniem terenów przygranicznych</v>
          </cell>
          <cell r="F448">
            <v>15013</v>
          </cell>
          <cell r="H448">
            <v>47</v>
          </cell>
          <cell r="I448">
            <v>0</v>
          </cell>
          <cell r="M448" t="str">
            <v>WUP</v>
          </cell>
          <cell r="N448" t="str">
            <v>Wydatki</v>
          </cell>
          <cell r="O448" t="str">
            <v>Bieżący</v>
          </cell>
        </row>
        <row r="449">
          <cell r="C449" t="str">
            <v>PO KL</v>
          </cell>
          <cell r="E449" t="str">
            <v>Szanse i bariery rozwoju społeczno- gospodarczego regionu warmińsko- mazurskiego w kontekście poprawy zatrudnialności ze szczególnym uwzględnieniem terenów przygranicznych</v>
          </cell>
          <cell r="F449">
            <v>15013</v>
          </cell>
          <cell r="H449">
            <v>8</v>
          </cell>
          <cell r="I449">
            <v>0</v>
          </cell>
          <cell r="M449" t="str">
            <v>WUP</v>
          </cell>
          <cell r="N449" t="str">
            <v>Wydatki</v>
          </cell>
          <cell r="O449" t="str">
            <v>Bieżący</v>
          </cell>
        </row>
        <row r="450">
          <cell r="C450" t="str">
            <v>PO KL</v>
          </cell>
          <cell r="E450" t="str">
            <v>Szanse i bariery rozwoju społeczno- gospodarczego regionu warmińsko- mazurskiego w kontekście poprawy zatrudnialności ze szczególnym uwzględnieniem terenów przygranicznych</v>
          </cell>
          <cell r="F450">
            <v>15013</v>
          </cell>
          <cell r="H450">
            <v>400</v>
          </cell>
          <cell r="I450">
            <v>0</v>
          </cell>
          <cell r="M450" t="str">
            <v>WUP</v>
          </cell>
          <cell r="N450" t="str">
            <v>Wydatki</v>
          </cell>
          <cell r="O450" t="str">
            <v>Bieżący</v>
          </cell>
        </row>
        <row r="451">
          <cell r="C451" t="str">
            <v>PO KL</v>
          </cell>
          <cell r="E451" t="str">
            <v>Model kształcenia w branży gastronomiczno-hotelarskiej połączony z systemem walidacji kwalifikacji i kompetencji formalnych</v>
          </cell>
          <cell r="F451">
            <v>85395</v>
          </cell>
          <cell r="H451">
            <v>63435</v>
          </cell>
          <cell r="I451">
            <v>26291</v>
          </cell>
          <cell r="M451" t="str">
            <v>B.Jakości i Znaków Regionalnych</v>
          </cell>
          <cell r="N451" t="str">
            <v>Wydatki</v>
          </cell>
          <cell r="O451" t="str">
            <v>Bieżący</v>
          </cell>
        </row>
        <row r="452">
          <cell r="C452" t="str">
            <v>PO KL</v>
          </cell>
          <cell r="E452" t="str">
            <v>Model kształcenia w branży gastronomiczno-hotelarskiej połączony z systemem walidacji kwalifikacji i kompetencji formalnych</v>
          </cell>
          <cell r="F452">
            <v>85395</v>
          </cell>
          <cell r="H452">
            <v>9700</v>
          </cell>
          <cell r="I452">
            <v>3994</v>
          </cell>
          <cell r="M452" t="str">
            <v>B.Jakości i Znaków Regionalnych</v>
          </cell>
          <cell r="N452" t="str">
            <v>Wydatki</v>
          </cell>
          <cell r="O452" t="str">
            <v>Bieżący</v>
          </cell>
        </row>
        <row r="453">
          <cell r="C453" t="str">
            <v>PO KL</v>
          </cell>
          <cell r="E453" t="str">
            <v>Model kształcenia w branży gastronomiczno-hotelarskiej połączony z systemem walidacji kwalifikacji i kompetencji formalnych</v>
          </cell>
          <cell r="F453">
            <v>85395</v>
          </cell>
          <cell r="H453">
            <v>1490</v>
          </cell>
          <cell r="I453">
            <v>457</v>
          </cell>
          <cell r="M453" t="str">
            <v>B.Jakości i Znaków Regionalnych</v>
          </cell>
          <cell r="N453" t="str">
            <v>Wydatki</v>
          </cell>
          <cell r="O453" t="str">
            <v>Bieżący</v>
          </cell>
        </row>
        <row r="454">
          <cell r="C454" t="str">
            <v>PO KL</v>
          </cell>
          <cell r="E454" t="str">
            <v>Model kształcenia w branży gastronomiczno-hotelarskiej połączony z systemem walidacji kwalifikacji i kompetencji formalnych</v>
          </cell>
          <cell r="F454">
            <v>85395</v>
          </cell>
          <cell r="H454">
            <v>727128</v>
          </cell>
          <cell r="I454">
            <v>385050</v>
          </cell>
          <cell r="M454" t="str">
            <v>B.Jakości i Znaków Regionalnych</v>
          </cell>
          <cell r="N454" t="str">
            <v>Wydatki</v>
          </cell>
          <cell r="O454" t="str">
            <v>Bieżący</v>
          </cell>
        </row>
        <row r="455">
          <cell r="C455" t="str">
            <v>PO KL</v>
          </cell>
          <cell r="E455" t="str">
            <v>Model kształcenia w branży gastronomiczno-hotelarskiej połączony z systemem walidacji kwalifikacji i kompetencji formalnych</v>
          </cell>
          <cell r="F455">
            <v>85395</v>
          </cell>
          <cell r="H455">
            <v>85</v>
          </cell>
          <cell r="I455">
            <v>0</v>
          </cell>
          <cell r="M455" t="str">
            <v>B.Jakości i Znaków Regionalnych</v>
          </cell>
          <cell r="N455" t="str">
            <v>Wydatki</v>
          </cell>
          <cell r="O455" t="str">
            <v>Bieżący</v>
          </cell>
        </row>
        <row r="456">
          <cell r="C456" t="str">
            <v>PO KL</v>
          </cell>
          <cell r="E456" t="str">
            <v>Model kształcenia w branży gastronomiczno-hotelarskiej połączony z systemem walidacji kwalifikacji i kompetencji formalnych</v>
          </cell>
          <cell r="F456">
            <v>75862</v>
          </cell>
          <cell r="H456">
            <v>801838</v>
          </cell>
          <cell r="I456">
            <v>0</v>
          </cell>
          <cell r="M456" t="str">
            <v>B.Jakości i Znaków Regionalnych</v>
          </cell>
          <cell r="N456" t="str">
            <v>Dochody</v>
          </cell>
          <cell r="O456" t="str">
            <v>Bieżący</v>
          </cell>
        </row>
        <row r="457">
          <cell r="C457" t="str">
            <v>PO KL</v>
          </cell>
          <cell r="E457" t="str">
            <v>Model kształcenia w branży gastronomiczno-hotelarskiej połączony z systemem walidacji kwalifikacji i kompetencji formalnych</v>
          </cell>
          <cell r="F457">
            <v>75862</v>
          </cell>
          <cell r="H457">
            <v>21223</v>
          </cell>
          <cell r="I457">
            <v>0</v>
          </cell>
          <cell r="M457" t="str">
            <v>B.Jakości i Znaków Regionalnych</v>
          </cell>
          <cell r="N457" t="str">
            <v>Dochody</v>
          </cell>
          <cell r="O457" t="str">
            <v>Bieżący</v>
          </cell>
        </row>
        <row r="458">
          <cell r="C458" t="str">
            <v>PO KL</v>
          </cell>
          <cell r="E458" t="str">
            <v>Warmińsko-Mazurskie Obserwatorium Rynku Pracy</v>
          </cell>
          <cell r="F458">
            <v>85395</v>
          </cell>
          <cell r="H458">
            <v>6962</v>
          </cell>
          <cell r="I458">
            <v>0</v>
          </cell>
          <cell r="M458" t="str">
            <v>WUP</v>
          </cell>
          <cell r="N458" t="str">
            <v>Wydatki</v>
          </cell>
          <cell r="O458" t="str">
            <v>Bieżący</v>
          </cell>
        </row>
        <row r="459">
          <cell r="C459" t="str">
            <v>PO KL</v>
          </cell>
          <cell r="E459" t="str">
            <v>Warmińsko-Mazurskie Obserwatorium Rynku Pracy</v>
          </cell>
          <cell r="F459">
            <v>85395</v>
          </cell>
          <cell r="H459">
            <v>1057</v>
          </cell>
          <cell r="I459">
            <v>0</v>
          </cell>
          <cell r="M459" t="str">
            <v>WUP</v>
          </cell>
          <cell r="N459" t="str">
            <v>Wydatki</v>
          </cell>
          <cell r="O459" t="str">
            <v>Bieżący</v>
          </cell>
        </row>
        <row r="460">
          <cell r="C460" t="str">
            <v>PO KL</v>
          </cell>
          <cell r="E460" t="str">
            <v>Warmińsko-Mazurskie Obserwatorium Rynku Pracy</v>
          </cell>
          <cell r="F460">
            <v>85395</v>
          </cell>
          <cell r="H460">
            <v>171</v>
          </cell>
          <cell r="I460">
            <v>0</v>
          </cell>
          <cell r="M460" t="str">
            <v>WUP</v>
          </cell>
          <cell r="N460" t="str">
            <v>Wydatki</v>
          </cell>
          <cell r="O460" t="str">
            <v>Bieżący</v>
          </cell>
        </row>
        <row r="461">
          <cell r="C461" t="str">
            <v>PO KL</v>
          </cell>
          <cell r="E461" t="str">
            <v>Warmińsko-Mazurskie Obserwatorium Rynku Pracy</v>
          </cell>
          <cell r="F461">
            <v>85395</v>
          </cell>
          <cell r="H461">
            <v>7350</v>
          </cell>
          <cell r="I461">
            <v>0</v>
          </cell>
          <cell r="M461" t="str">
            <v>WUP</v>
          </cell>
          <cell r="N461" t="str">
            <v>Wydatki</v>
          </cell>
          <cell r="O461" t="str">
            <v>Bieżący</v>
          </cell>
        </row>
        <row r="462">
          <cell r="C462" t="str">
            <v>PO KL</v>
          </cell>
          <cell r="E462" t="str">
            <v>Warmińsko-Mazurskie Obserwatorium Rynku Pracy</v>
          </cell>
          <cell r="F462">
            <v>85395</v>
          </cell>
          <cell r="H462">
            <v>1110</v>
          </cell>
          <cell r="I462">
            <v>0</v>
          </cell>
          <cell r="M462" t="str">
            <v>WUP</v>
          </cell>
          <cell r="N462" t="str">
            <v>Wydatki</v>
          </cell>
          <cell r="O462" t="str">
            <v>Bieżący</v>
          </cell>
        </row>
        <row r="463">
          <cell r="C463" t="str">
            <v>PO KL</v>
          </cell>
          <cell r="E463" t="str">
            <v>Warmińsko-Mazurskie Obserwatorium Rynku Pracy</v>
          </cell>
          <cell r="F463">
            <v>85395</v>
          </cell>
          <cell r="H463">
            <v>213525</v>
          </cell>
          <cell r="I463">
            <v>0</v>
          </cell>
          <cell r="M463" t="str">
            <v>WUP</v>
          </cell>
          <cell r="N463" t="str">
            <v>Wydatki</v>
          </cell>
          <cell r="O463" t="str">
            <v>Bieżący</v>
          </cell>
        </row>
        <row r="464">
          <cell r="C464" t="str">
            <v>PO KL</v>
          </cell>
          <cell r="E464" t="str">
            <v>Warmińsko-Mazurskie Obserwatorium Rynku Pracy</v>
          </cell>
          <cell r="F464">
            <v>85395</v>
          </cell>
          <cell r="H464">
            <v>1800</v>
          </cell>
          <cell r="I464">
            <v>0</v>
          </cell>
          <cell r="M464" t="str">
            <v>WUP</v>
          </cell>
          <cell r="N464" t="str">
            <v>Wydatki</v>
          </cell>
          <cell r="O464" t="str">
            <v>Bieżący</v>
          </cell>
        </row>
        <row r="465">
          <cell r="C465" t="str">
            <v>PO KL</v>
          </cell>
          <cell r="E465" t="str">
            <v>Warmińsko-Mazurskie Obserwatorium Rynku Pracy</v>
          </cell>
          <cell r="F465">
            <v>85395</v>
          </cell>
          <cell r="H465">
            <v>2925</v>
          </cell>
          <cell r="I465">
            <v>0</v>
          </cell>
          <cell r="M465" t="str">
            <v>WUP</v>
          </cell>
          <cell r="N465" t="str">
            <v>Wydatki</v>
          </cell>
          <cell r="O465" t="str">
            <v>Bieżący</v>
          </cell>
        </row>
        <row r="466">
          <cell r="C466" t="str">
            <v>PO KL</v>
          </cell>
          <cell r="E466" t="str">
            <v>Warmińsko-Mazurskie Obserwatorium Rynku Pracy</v>
          </cell>
          <cell r="F466">
            <v>85395</v>
          </cell>
          <cell r="H466">
            <v>2550</v>
          </cell>
          <cell r="I466">
            <v>0</v>
          </cell>
          <cell r="M466" t="str">
            <v>WUP</v>
          </cell>
          <cell r="N466" t="str">
            <v>Wydatki</v>
          </cell>
          <cell r="O466" t="str">
            <v>Majątkowy</v>
          </cell>
        </row>
        <row r="467">
          <cell r="C467" t="str">
            <v>PO KL</v>
          </cell>
          <cell r="E467" t="str">
            <v>Warmińsko-Mazurskie Obserwatorium Rynku Pracy</v>
          </cell>
          <cell r="F467">
            <v>85395</v>
          </cell>
          <cell r="H467">
            <v>39451</v>
          </cell>
          <cell r="I467">
            <v>0</v>
          </cell>
          <cell r="M467" t="str">
            <v>WUP</v>
          </cell>
          <cell r="N467" t="str">
            <v>Wydatki</v>
          </cell>
          <cell r="O467" t="str">
            <v>Bieżący</v>
          </cell>
        </row>
        <row r="468">
          <cell r="C468" t="str">
            <v>PO KL</v>
          </cell>
          <cell r="E468" t="str">
            <v>Warmińsko-Mazurskie Obserwatorium Rynku Pracy</v>
          </cell>
          <cell r="F468">
            <v>85395</v>
          </cell>
          <cell r="H468">
            <v>5993</v>
          </cell>
          <cell r="I468">
            <v>0</v>
          </cell>
          <cell r="M468" t="str">
            <v>WUP</v>
          </cell>
          <cell r="N468" t="str">
            <v>Wydatki</v>
          </cell>
          <cell r="O468" t="str">
            <v>Bieżący</v>
          </cell>
        </row>
        <row r="469">
          <cell r="C469" t="str">
            <v>PO KL</v>
          </cell>
          <cell r="E469" t="str">
            <v>Warmińsko-Mazurskie Obserwatorium Rynku Pracy</v>
          </cell>
          <cell r="F469">
            <v>85395</v>
          </cell>
          <cell r="H469">
            <v>966</v>
          </cell>
          <cell r="I469">
            <v>0</v>
          </cell>
          <cell r="M469" t="str">
            <v>WUP</v>
          </cell>
          <cell r="N469" t="str">
            <v>Wydatki</v>
          </cell>
          <cell r="O469" t="str">
            <v>Bieżący</v>
          </cell>
        </row>
        <row r="470">
          <cell r="C470" t="str">
            <v>PO KL</v>
          </cell>
          <cell r="E470" t="str">
            <v>Warmińsko-Mazurskie Obserwatorium Rynku Pracy</v>
          </cell>
          <cell r="F470">
            <v>85395</v>
          </cell>
          <cell r="H470">
            <v>41650</v>
          </cell>
          <cell r="I470">
            <v>0</v>
          </cell>
          <cell r="M470" t="str">
            <v>WUP</v>
          </cell>
          <cell r="N470" t="str">
            <v>Wydatki</v>
          </cell>
          <cell r="O470" t="str">
            <v>Bieżący</v>
          </cell>
        </row>
        <row r="471">
          <cell r="C471" t="str">
            <v>PO KL</v>
          </cell>
          <cell r="E471" t="str">
            <v>Warmińsko-Mazurskie Obserwatorium Rynku Pracy</v>
          </cell>
          <cell r="F471">
            <v>85395</v>
          </cell>
          <cell r="H471">
            <v>6290</v>
          </cell>
          <cell r="I471">
            <v>0</v>
          </cell>
          <cell r="M471" t="str">
            <v>WUP</v>
          </cell>
          <cell r="N471" t="str">
            <v>Wydatki</v>
          </cell>
          <cell r="O471" t="str">
            <v>Bieżący</v>
          </cell>
        </row>
        <row r="472">
          <cell r="C472" t="str">
            <v>PO KL</v>
          </cell>
          <cell r="E472" t="str">
            <v>Warmińsko-Mazurskie Obserwatorium Rynku Pracy</v>
          </cell>
          <cell r="F472">
            <v>85395</v>
          </cell>
          <cell r="H472">
            <v>1209975</v>
          </cell>
          <cell r="I472">
            <v>0</v>
          </cell>
          <cell r="M472" t="str">
            <v>WUP</v>
          </cell>
          <cell r="N472" t="str">
            <v>Wydatki</v>
          </cell>
          <cell r="O472" t="str">
            <v>Bieżący</v>
          </cell>
        </row>
        <row r="473">
          <cell r="C473" t="str">
            <v>PO KL</v>
          </cell>
          <cell r="E473" t="str">
            <v>Warmińsko-Mazurskie Obserwatorium Rynku Pracy</v>
          </cell>
          <cell r="F473">
            <v>85395</v>
          </cell>
          <cell r="H473">
            <v>10200</v>
          </cell>
          <cell r="I473">
            <v>0</v>
          </cell>
          <cell r="M473" t="str">
            <v>WUP</v>
          </cell>
          <cell r="N473" t="str">
            <v>Wydatki</v>
          </cell>
          <cell r="O473" t="str">
            <v>Bieżący</v>
          </cell>
        </row>
        <row r="474">
          <cell r="C474" t="str">
            <v>PO KL</v>
          </cell>
          <cell r="E474" t="str">
            <v>Warmińsko-Mazurskie Obserwatorium Rynku Pracy</v>
          </cell>
          <cell r="F474">
            <v>85395</v>
          </cell>
          <cell r="H474">
            <v>16575</v>
          </cell>
          <cell r="I474">
            <v>0</v>
          </cell>
          <cell r="M474" t="str">
            <v>WUP</v>
          </cell>
          <cell r="N474" t="str">
            <v>Wydatki</v>
          </cell>
          <cell r="O474" t="str">
            <v>Bieżący</v>
          </cell>
        </row>
        <row r="475">
          <cell r="C475" t="str">
            <v>PO KL</v>
          </cell>
          <cell r="E475" t="str">
            <v>Warmińsko-Mazurskie Obserwatorium Rynku Pracy</v>
          </cell>
          <cell r="F475">
            <v>85395</v>
          </cell>
          <cell r="H475">
            <v>14450</v>
          </cell>
          <cell r="I475">
            <v>0</v>
          </cell>
          <cell r="M475" t="str">
            <v>WUP</v>
          </cell>
          <cell r="N475" t="str">
            <v>Wydatki</v>
          </cell>
          <cell r="O475" t="str">
            <v>Majątkowy</v>
          </cell>
        </row>
        <row r="476">
          <cell r="C476" t="str">
            <v>PO KL</v>
          </cell>
          <cell r="E476" t="str">
            <v>Warmińsko-Mazurskie Obserwatorium Rynku Pracy</v>
          </cell>
          <cell r="F476">
            <v>75862</v>
          </cell>
          <cell r="H476">
            <v>1331100</v>
          </cell>
          <cell r="I476">
            <v>0</v>
          </cell>
          <cell r="M476" t="str">
            <v>WUP</v>
          </cell>
          <cell r="N476" t="str">
            <v>Dochody</v>
          </cell>
          <cell r="O476" t="str">
            <v>Bieżący</v>
          </cell>
        </row>
        <row r="477">
          <cell r="C477" t="str">
            <v>PO KL</v>
          </cell>
          <cell r="E477" t="str">
            <v>Warmińsko-Mazurskie Obserwatorium Rynku Pracy</v>
          </cell>
          <cell r="F477">
            <v>75862</v>
          </cell>
          <cell r="H477">
            <v>234900</v>
          </cell>
          <cell r="I477">
            <v>0</v>
          </cell>
          <cell r="M477" t="str">
            <v>WUP</v>
          </cell>
          <cell r="N477" t="str">
            <v>Dochody</v>
          </cell>
          <cell r="O477" t="str">
            <v>Bieżący</v>
          </cell>
        </row>
        <row r="478">
          <cell r="C478" t="str">
            <v>PO KL</v>
          </cell>
          <cell r="E478" t="str">
            <v>Warmińsko-Mazurskie Obserwatorium Rynku Pracy</v>
          </cell>
          <cell r="F478">
            <v>75862</v>
          </cell>
          <cell r="H478">
            <v>14450</v>
          </cell>
          <cell r="I478">
            <v>0</v>
          </cell>
          <cell r="M478" t="str">
            <v>WUP</v>
          </cell>
          <cell r="N478" t="str">
            <v>Dochody</v>
          </cell>
          <cell r="O478" t="str">
            <v>Majątkowy</v>
          </cell>
        </row>
        <row r="479">
          <cell r="C479" t="str">
            <v>PO KL</v>
          </cell>
          <cell r="E479" t="str">
            <v>Warmińsko-Mazurskie Obserwatorium Rynku Pracy</v>
          </cell>
          <cell r="F479">
            <v>75862</v>
          </cell>
          <cell r="H479">
            <v>2550</v>
          </cell>
          <cell r="I479">
            <v>0</v>
          </cell>
          <cell r="M479" t="str">
            <v>WUP</v>
          </cell>
          <cell r="N479" t="str">
            <v>Dochody</v>
          </cell>
          <cell r="O479" t="str">
            <v>Majątkowy</v>
          </cell>
        </row>
        <row r="480">
          <cell r="C480" t="str">
            <v>PO KL</v>
          </cell>
          <cell r="E480" t="str">
            <v>Szanse i bariery rozwoju społeczno- gospodarczego regionu warmińsko- mazurskiego w kontekście poprawy zatrudnialności ze szczególnym uwzględnieniem terenów przygranicznych</v>
          </cell>
          <cell r="F480">
            <v>15013</v>
          </cell>
          <cell r="H480">
            <v>8600</v>
          </cell>
          <cell r="I480">
            <v>0</v>
          </cell>
          <cell r="M480" t="str">
            <v>WUP</v>
          </cell>
          <cell r="N480" t="str">
            <v>Wydatki</v>
          </cell>
          <cell r="O480" t="str">
            <v>Bieżący</v>
          </cell>
        </row>
        <row r="481">
          <cell r="C481" t="str">
            <v>PO KL</v>
          </cell>
          <cell r="E481" t="str">
            <v>Szanse i bariery rozwoju społeczno- gospodarczego regionu warmińsko- mazurskiego w kontekście poprawy zatrudnialności ze szczególnym uwzględnieniem terenów przygranicznych</v>
          </cell>
          <cell r="F481">
            <v>15013</v>
          </cell>
          <cell r="H481">
            <v>420</v>
          </cell>
          <cell r="I481">
            <v>0</v>
          </cell>
          <cell r="M481" t="str">
            <v>WUP</v>
          </cell>
          <cell r="N481" t="str">
            <v>Wydatki</v>
          </cell>
          <cell r="O481" t="str">
            <v>Bieżący</v>
          </cell>
        </row>
        <row r="482">
          <cell r="C482" t="str">
            <v>PO KL</v>
          </cell>
          <cell r="E482" t="str">
            <v>Szanse i bariery rozwoju społeczno- gospodarczego regionu warmińsko- mazurskiego w kontekście poprawy zatrudnialności ze szczególnym uwzględnieniem terenów przygranicznych</v>
          </cell>
          <cell r="F482">
            <v>15013</v>
          </cell>
          <cell r="H482">
            <v>198</v>
          </cell>
          <cell r="I482">
            <v>0</v>
          </cell>
          <cell r="M482" t="str">
            <v>WUP</v>
          </cell>
          <cell r="N482" t="str">
            <v>Wydatki</v>
          </cell>
          <cell r="O482" t="str">
            <v>Majątkowy</v>
          </cell>
        </row>
        <row r="483">
          <cell r="C483" t="str">
            <v>INTERREG IV C</v>
          </cell>
          <cell r="E483" t="str">
            <v>SURF Nature - Zrównoważone Wykorzystanie Funduszy Regionalnych na rzecz Natury</v>
          </cell>
          <cell r="F483">
            <v>90095</v>
          </cell>
          <cell r="H483">
            <v>3075</v>
          </cell>
          <cell r="I483">
            <v>0</v>
          </cell>
          <cell r="M483" t="str">
            <v>Ochrona Środowiska</v>
          </cell>
          <cell r="N483" t="str">
            <v>Wydatki</v>
          </cell>
          <cell r="O483" t="str">
            <v>Bieżący</v>
          </cell>
        </row>
        <row r="484">
          <cell r="C484" t="str">
            <v>INTERREG IV C</v>
          </cell>
          <cell r="E484" t="str">
            <v>SURF Nature - Zrównoważone Wykorzystanie Funduszy Regionalnych na rzecz Natury</v>
          </cell>
          <cell r="F484">
            <v>90095</v>
          </cell>
          <cell r="H484">
            <v>468</v>
          </cell>
          <cell r="I484">
            <v>0</v>
          </cell>
          <cell r="M484" t="str">
            <v>Ochrona Środowiska</v>
          </cell>
          <cell r="N484" t="str">
            <v>Wydatki</v>
          </cell>
          <cell r="O484" t="str">
            <v>Bieżący</v>
          </cell>
        </row>
        <row r="485">
          <cell r="C485" t="str">
            <v>INTERREG IV C</v>
          </cell>
          <cell r="E485" t="str">
            <v>SURF Nature - Zrównoważone Wykorzystanie Funduszy Regionalnych na rzecz Natury</v>
          </cell>
          <cell r="F485">
            <v>90095</v>
          </cell>
          <cell r="H485">
            <v>76</v>
          </cell>
          <cell r="I485">
            <v>0</v>
          </cell>
          <cell r="M485" t="str">
            <v>Ochrona Środowiska</v>
          </cell>
          <cell r="N485" t="str">
            <v>Wydatki</v>
          </cell>
          <cell r="O485" t="str">
            <v>Bieżący</v>
          </cell>
        </row>
        <row r="486">
          <cell r="C486" t="str">
            <v>INTERREG IV C</v>
          </cell>
          <cell r="E486" t="str">
            <v>SURF Nature - Zrównoważone Wykorzystanie Funduszy Regionalnych na rzecz Natury</v>
          </cell>
          <cell r="F486">
            <v>90095</v>
          </cell>
          <cell r="H486">
            <v>158</v>
          </cell>
          <cell r="I486">
            <v>0</v>
          </cell>
          <cell r="M486" t="str">
            <v>Ochrona Środowiska</v>
          </cell>
          <cell r="N486" t="str">
            <v>Wydatki</v>
          </cell>
          <cell r="O486" t="str">
            <v>Bieżący</v>
          </cell>
        </row>
        <row r="487">
          <cell r="C487" t="str">
            <v>INTERREG IV C</v>
          </cell>
          <cell r="E487" t="str">
            <v>SURF Nature - Zrównoważone Wykorzystanie Funduszy Regionalnych na rzecz Natury</v>
          </cell>
          <cell r="F487">
            <v>90095</v>
          </cell>
          <cell r="H487">
            <v>10500</v>
          </cell>
          <cell r="I487">
            <v>1352</v>
          </cell>
          <cell r="M487" t="str">
            <v>Ochrona Środowiska</v>
          </cell>
          <cell r="N487" t="str">
            <v>Wydatki</v>
          </cell>
          <cell r="O487" t="str">
            <v>Bieżący</v>
          </cell>
        </row>
        <row r="488">
          <cell r="C488" t="str">
            <v>PO KL</v>
          </cell>
          <cell r="E488" t="str">
            <v>Wsparcie doradztwa zawodowego i pośrednictwa pracy w WUP w Olsztynie</v>
          </cell>
          <cell r="F488">
            <v>85395</v>
          </cell>
          <cell r="H488">
            <v>207936</v>
          </cell>
          <cell r="I488">
            <v>80682</v>
          </cell>
          <cell r="M488" t="str">
            <v>WUP</v>
          </cell>
          <cell r="N488" t="str">
            <v>Wydatki</v>
          </cell>
          <cell r="O488" t="str">
            <v>Bieżący</v>
          </cell>
        </row>
        <row r="489">
          <cell r="C489" t="str">
            <v>PO KL</v>
          </cell>
          <cell r="E489" t="str">
            <v>Wsparcie doradztwa zawodowego i pośrednictwa pracy w WUP w Olsztynie</v>
          </cell>
          <cell r="F489">
            <v>85395</v>
          </cell>
          <cell r="H489">
            <v>16647</v>
          </cell>
          <cell r="I489">
            <v>14086</v>
          </cell>
          <cell r="M489" t="str">
            <v>WUP</v>
          </cell>
          <cell r="N489" t="str">
            <v>Wydatki</v>
          </cell>
          <cell r="O489" t="str">
            <v>Bieżący</v>
          </cell>
        </row>
        <row r="490">
          <cell r="C490" t="str">
            <v>PO KL</v>
          </cell>
          <cell r="E490" t="str">
            <v>Wsparcie doradztwa zawodowego i pośrednictwa pracy w WUP w Olsztynie</v>
          </cell>
          <cell r="F490">
            <v>85395</v>
          </cell>
          <cell r="H490">
            <v>34115</v>
          </cell>
          <cell r="I490">
            <v>14067</v>
          </cell>
          <cell r="M490" t="str">
            <v>WUP</v>
          </cell>
          <cell r="N490" t="str">
            <v>Wydatki</v>
          </cell>
          <cell r="O490" t="str">
            <v>Bieżący</v>
          </cell>
        </row>
        <row r="491">
          <cell r="C491" t="str">
            <v>PO KL</v>
          </cell>
          <cell r="E491" t="str">
            <v>Wsparcie doradztwa zawodowego i pośrednictwa pracy w WUP w Olsztynie</v>
          </cell>
          <cell r="F491">
            <v>85395</v>
          </cell>
          <cell r="H491">
            <v>5502</v>
          </cell>
          <cell r="I491">
            <v>1928</v>
          </cell>
          <cell r="M491" t="str">
            <v>WUP</v>
          </cell>
          <cell r="N491" t="str">
            <v>Wydatki</v>
          </cell>
          <cell r="O491" t="str">
            <v>Bieżący</v>
          </cell>
        </row>
        <row r="492">
          <cell r="C492" t="str">
            <v>PO KL</v>
          </cell>
          <cell r="E492" t="str">
            <v>Wsparcie doradztwa zawodowego i pośrednictwa pracy w WUP w Olsztynie</v>
          </cell>
          <cell r="F492">
            <v>85395</v>
          </cell>
          <cell r="H492">
            <v>8500</v>
          </cell>
          <cell r="I492">
            <v>2366</v>
          </cell>
          <cell r="M492" t="str">
            <v>WUP</v>
          </cell>
          <cell r="N492" t="str">
            <v>Wydatki</v>
          </cell>
          <cell r="O492" t="str">
            <v>Bieżący</v>
          </cell>
        </row>
        <row r="493">
          <cell r="C493" t="str">
            <v>PO KL</v>
          </cell>
          <cell r="E493" t="str">
            <v>Wsparcie doradztwa zawodowego i pośrednictwa pracy w WUP w Olsztynie</v>
          </cell>
          <cell r="F493">
            <v>85395</v>
          </cell>
          <cell r="H493">
            <v>17850</v>
          </cell>
          <cell r="I493">
            <v>12238</v>
          </cell>
          <cell r="M493" t="str">
            <v>WUP</v>
          </cell>
          <cell r="N493" t="str">
            <v>Wydatki</v>
          </cell>
          <cell r="O493" t="str">
            <v>Bieżący</v>
          </cell>
        </row>
        <row r="494">
          <cell r="C494" t="str">
            <v>PO KL</v>
          </cell>
          <cell r="E494" t="str">
            <v>Wsparcie doradztwa zawodowego i pośrednictwa pracy w WUP w Olsztynie</v>
          </cell>
          <cell r="F494">
            <v>85395</v>
          </cell>
          <cell r="H494">
            <v>7480</v>
          </cell>
          <cell r="I494">
            <v>2425</v>
          </cell>
          <cell r="M494" t="str">
            <v>WUP</v>
          </cell>
          <cell r="N494" t="str">
            <v>Wydatki</v>
          </cell>
          <cell r="O494" t="str">
            <v>Bieżący</v>
          </cell>
        </row>
        <row r="495">
          <cell r="C495" t="str">
            <v>PO KL</v>
          </cell>
          <cell r="E495" t="str">
            <v>Wsparcie doradztwa zawodowego i pośrednictwa pracy w WUP w Olsztynie</v>
          </cell>
          <cell r="F495">
            <v>85395</v>
          </cell>
          <cell r="H495">
            <v>11900</v>
          </cell>
          <cell r="I495">
            <v>0</v>
          </cell>
          <cell r="M495" t="str">
            <v>WUP</v>
          </cell>
          <cell r="N495" t="str">
            <v>Wydatki</v>
          </cell>
          <cell r="O495" t="str">
            <v>Bieżący</v>
          </cell>
        </row>
        <row r="496">
          <cell r="C496" t="str">
            <v>PO KL</v>
          </cell>
          <cell r="E496" t="str">
            <v>Wsparcie doradztwa zawodowego i pośrednictwa pracy w WUP w Olsztynie</v>
          </cell>
          <cell r="F496">
            <v>75862</v>
          </cell>
          <cell r="H496">
            <v>309930</v>
          </cell>
          <cell r="I496">
            <v>127792</v>
          </cell>
          <cell r="M496" t="str">
            <v>WUP</v>
          </cell>
          <cell r="N496" t="str">
            <v>Dochody</v>
          </cell>
          <cell r="O496" t="str">
            <v>Bieżący</v>
          </cell>
        </row>
        <row r="497">
          <cell r="C497" t="str">
            <v>PO KL</v>
          </cell>
          <cell r="E497" t="str">
            <v>Projekty konkursowe Dz. 6.1</v>
          </cell>
          <cell r="F497">
            <v>85395</v>
          </cell>
          <cell r="H497">
            <v>1898100</v>
          </cell>
          <cell r="I497">
            <v>1416579</v>
          </cell>
          <cell r="M497" t="str">
            <v>WUP</v>
          </cell>
          <cell r="N497" t="str">
            <v>Wydatki</v>
          </cell>
          <cell r="O497" t="str">
            <v>Bieżący</v>
          </cell>
        </row>
        <row r="498">
          <cell r="C498" t="str">
            <v>PO KL</v>
          </cell>
          <cell r="E498" t="str">
            <v>Projekty konkursowe</v>
          </cell>
          <cell r="F498">
            <v>75862</v>
          </cell>
          <cell r="H498">
            <v>1898100</v>
          </cell>
          <cell r="I498">
            <v>1416579</v>
          </cell>
          <cell r="M498" t="str">
            <v>WUP</v>
          </cell>
          <cell r="N498" t="str">
            <v>Dochody</v>
          </cell>
          <cell r="O498" t="str">
            <v>Bieżący</v>
          </cell>
        </row>
        <row r="499">
          <cell r="C499" t="str">
            <v>PO KL</v>
          </cell>
          <cell r="E499" t="str">
            <v>Projekty konkursowe Dz. 6.2</v>
          </cell>
          <cell r="F499">
            <v>15013</v>
          </cell>
          <cell r="H499">
            <v>3010000</v>
          </cell>
          <cell r="I499">
            <v>1981302</v>
          </cell>
          <cell r="M499" t="str">
            <v>WUP</v>
          </cell>
          <cell r="N499" t="str">
            <v>Wydatki</v>
          </cell>
          <cell r="O499" t="str">
            <v>Bieżący</v>
          </cell>
        </row>
        <row r="500">
          <cell r="C500" t="str">
            <v>PO KL</v>
          </cell>
          <cell r="E500" t="str">
            <v xml:space="preserve">Projekty konkursowe </v>
          </cell>
          <cell r="F500">
            <v>75862</v>
          </cell>
          <cell r="H500">
            <v>3010000</v>
          </cell>
          <cell r="I500">
            <v>1981302</v>
          </cell>
          <cell r="M500" t="str">
            <v>WUP</v>
          </cell>
          <cell r="N500" t="str">
            <v>Dochody</v>
          </cell>
          <cell r="O500" t="str">
            <v>Bieżący</v>
          </cell>
        </row>
        <row r="501">
          <cell r="C501" t="str">
            <v>PO KL</v>
          </cell>
          <cell r="E501" t="str">
            <v>Projekty konkursowe Dz. 6.3</v>
          </cell>
          <cell r="F501">
            <v>85395</v>
          </cell>
          <cell r="H501">
            <v>150000</v>
          </cell>
          <cell r="I501">
            <v>89356</v>
          </cell>
          <cell r="M501" t="str">
            <v>WUP</v>
          </cell>
          <cell r="N501" t="str">
            <v>Wydatki</v>
          </cell>
          <cell r="O501" t="str">
            <v>Bieżący</v>
          </cell>
        </row>
        <row r="502">
          <cell r="C502" t="str">
            <v>PO KL</v>
          </cell>
          <cell r="E502" t="str">
            <v xml:space="preserve">Projekty konkursowe </v>
          </cell>
          <cell r="F502">
            <v>75862</v>
          </cell>
          <cell r="H502">
            <v>150000</v>
          </cell>
          <cell r="I502">
            <v>89356</v>
          </cell>
          <cell r="M502" t="str">
            <v>WUP</v>
          </cell>
          <cell r="N502" t="str">
            <v>Dochody</v>
          </cell>
          <cell r="O502" t="str">
            <v>Bieżący</v>
          </cell>
        </row>
        <row r="503">
          <cell r="C503" t="str">
            <v>PO KL</v>
          </cell>
          <cell r="E503" t="str">
            <v>Szanse i bariery rozwoju społeczno- gospodarczego regionu warmińsko- mazurskiego w kontekście poprawy zatrudnialności ze szczególnym uwzględnieniem terenów przygranicznych</v>
          </cell>
          <cell r="F503">
            <v>15013</v>
          </cell>
          <cell r="H503">
            <v>2006</v>
          </cell>
          <cell r="I503">
            <v>0</v>
          </cell>
          <cell r="M503" t="str">
            <v>WUP</v>
          </cell>
          <cell r="N503" t="str">
            <v>Wydatki</v>
          </cell>
          <cell r="O503" t="str">
            <v>Bieżący</v>
          </cell>
        </row>
        <row r="504">
          <cell r="C504" t="str">
            <v>PO KL</v>
          </cell>
          <cell r="E504" t="str">
            <v>Szanse i bariery rozwoju społeczno- gospodarczego regionu warmińsko- mazurskiego w kontekście poprawy zatrudnialności ze szczególnym uwzględnieniem terenów przygranicznych</v>
          </cell>
          <cell r="F504">
            <v>15013</v>
          </cell>
          <cell r="H504">
            <v>305</v>
          </cell>
          <cell r="I504">
            <v>0</v>
          </cell>
          <cell r="M504" t="str">
            <v>WUP</v>
          </cell>
          <cell r="N504" t="str">
            <v>Wydatki</v>
          </cell>
          <cell r="O504" t="str">
            <v>Bieżący</v>
          </cell>
        </row>
        <row r="505">
          <cell r="C505" t="str">
            <v>PO KL</v>
          </cell>
          <cell r="E505" t="str">
            <v>Szanse i bariery rozwoju społeczno- gospodarczego regionu warmińsko- mazurskiego w kontekście poprawy zatrudnialności ze szczególnym uwzględnieniem terenów przygranicznych</v>
          </cell>
          <cell r="F505">
            <v>15013</v>
          </cell>
          <cell r="H505">
            <v>49</v>
          </cell>
          <cell r="I505">
            <v>0</v>
          </cell>
          <cell r="M505" t="str">
            <v>WUP</v>
          </cell>
          <cell r="N505" t="str">
            <v>Wydatki</v>
          </cell>
          <cell r="O505" t="str">
            <v>Bieżący</v>
          </cell>
        </row>
        <row r="506">
          <cell r="C506" t="str">
            <v>PO KL</v>
          </cell>
          <cell r="E506" t="str">
            <v>Szanse i bariery rozwoju społeczno- gospodarczego regionu warmińsko- mazurskiego w kontekście poprawy zatrudnialności ze szczególnym uwzględnieniem terenów przygranicznych</v>
          </cell>
          <cell r="F506">
            <v>15013</v>
          </cell>
          <cell r="H506">
            <v>2600</v>
          </cell>
          <cell r="I506">
            <v>0</v>
          </cell>
          <cell r="M506" t="str">
            <v>WUP</v>
          </cell>
          <cell r="N506" t="str">
            <v>Wydatki</v>
          </cell>
          <cell r="O506" t="str">
            <v>Bieżący</v>
          </cell>
        </row>
        <row r="507">
          <cell r="C507" t="str">
            <v>PO KL</v>
          </cell>
          <cell r="E507" t="str">
            <v>Szanse i bariery rozwoju społeczno- gospodarczego regionu warmińsko- mazurskiego w kontekście poprawy zatrudnialności ze szczególnym uwzględnieniem terenów przygranicznych</v>
          </cell>
          <cell r="F507">
            <v>15013</v>
          </cell>
          <cell r="H507">
            <v>55900</v>
          </cell>
          <cell r="I507">
            <v>0</v>
          </cell>
          <cell r="M507" t="str">
            <v>WUP</v>
          </cell>
          <cell r="N507" t="str">
            <v>Wydatki</v>
          </cell>
          <cell r="O507" t="str">
            <v>Bieżący</v>
          </cell>
        </row>
        <row r="508">
          <cell r="C508" t="str">
            <v>PO KL</v>
          </cell>
          <cell r="E508" t="str">
            <v>Szanse i bariery rozwoju społeczno- gospodarczego regionu warmińsko- mazurskiego w kontekście poprawy zatrudnialności ze szczególnym uwzględnieniem terenów przygranicznych</v>
          </cell>
          <cell r="F508">
            <v>15013</v>
          </cell>
          <cell r="H508">
            <v>2730</v>
          </cell>
          <cell r="I508">
            <v>0</v>
          </cell>
          <cell r="M508" t="str">
            <v>WUP</v>
          </cell>
          <cell r="N508" t="str">
            <v>Wydatki</v>
          </cell>
          <cell r="O508" t="str">
            <v>Bieżący</v>
          </cell>
        </row>
        <row r="509">
          <cell r="C509" t="str">
            <v>PO KL</v>
          </cell>
          <cell r="E509" t="str">
            <v>Szanse i bariery rozwoju społeczno- gospodarczego regionu warmińsko- mazurskiego w kontekście poprawy zatrudnialności ze szczególnym uwzględnieniem terenów przygranicznych</v>
          </cell>
          <cell r="F509">
            <v>15013</v>
          </cell>
          <cell r="H509">
            <v>1287</v>
          </cell>
          <cell r="I509">
            <v>0</v>
          </cell>
          <cell r="M509" t="str">
            <v>WUP</v>
          </cell>
          <cell r="N509" t="str">
            <v>Wydatki</v>
          </cell>
          <cell r="O509" t="str">
            <v>Majątkowy</v>
          </cell>
        </row>
        <row r="510">
          <cell r="C510" t="str">
            <v>INTERREG IV C</v>
          </cell>
          <cell r="E510" t="str">
            <v>SURF Nature - Zrównoważone Wykorzystanie Funduszy Regionalnych na rzecz Natury</v>
          </cell>
          <cell r="F510">
            <v>90095</v>
          </cell>
          <cell r="H510">
            <v>3825</v>
          </cell>
          <cell r="I510">
            <v>3103</v>
          </cell>
          <cell r="M510" t="str">
            <v>Ochrona Środowiska</v>
          </cell>
          <cell r="N510" t="str">
            <v>Wydatki</v>
          </cell>
          <cell r="O510" t="str">
            <v>Bieżący</v>
          </cell>
        </row>
        <row r="511">
          <cell r="C511" t="str">
            <v>INTERREG IV C</v>
          </cell>
          <cell r="E511" t="str">
            <v>SURF Nature - Zrównoważone Wykorzystanie Funduszy Regionalnych na rzecz Natury</v>
          </cell>
          <cell r="F511">
            <v>90095</v>
          </cell>
          <cell r="H511">
            <v>300</v>
          </cell>
          <cell r="I511">
            <v>0</v>
          </cell>
          <cell r="M511" t="str">
            <v>Ochrona Środowiska</v>
          </cell>
          <cell r="N511" t="str">
            <v>Wydatki</v>
          </cell>
          <cell r="O511" t="str">
            <v>Bieżący</v>
          </cell>
        </row>
        <row r="512">
          <cell r="C512" t="str">
            <v>INTERREG IV C</v>
          </cell>
          <cell r="E512" t="str">
            <v>SURF Nature - Zrównoważone Wykorzystanie Funduszy Regionalnych na rzecz Natury</v>
          </cell>
          <cell r="F512">
            <v>90095</v>
          </cell>
          <cell r="H512">
            <v>3675</v>
          </cell>
          <cell r="I512">
            <v>0</v>
          </cell>
          <cell r="M512" t="str">
            <v>Ochrona Środowiska</v>
          </cell>
          <cell r="N512" t="str">
            <v>Wydatki</v>
          </cell>
          <cell r="O512" t="str">
            <v>Bieżący</v>
          </cell>
        </row>
        <row r="513">
          <cell r="C513" t="str">
            <v>Program Współpracy Transgranicznej Litwa-Polska-Rosja 2007-2013</v>
          </cell>
          <cell r="E513" t="str">
            <v xml:space="preserve">Strategia Rozwoju Zalewu Wiślanego / Kaliningradzkiego </v>
          </cell>
          <cell r="F513">
            <v>75095</v>
          </cell>
          <cell r="H513">
            <v>600</v>
          </cell>
          <cell r="M513" t="str">
            <v>Polityka Regionalna</v>
          </cell>
          <cell r="N513" t="str">
            <v>Wydatki</v>
          </cell>
          <cell r="O513" t="str">
            <v>Bieżący</v>
          </cell>
        </row>
        <row r="514">
          <cell r="C514" t="str">
            <v>Program Współpracy Transgranicznej Litwa-Polska-Rosja 2007-2013</v>
          </cell>
          <cell r="E514" t="str">
            <v xml:space="preserve">Strategia Rozwoju Zalewu Wiślanego / Kaliningradzkiego </v>
          </cell>
          <cell r="F514">
            <v>75095</v>
          </cell>
          <cell r="H514">
            <v>132</v>
          </cell>
          <cell r="M514" t="str">
            <v>Polityka Regionalna</v>
          </cell>
          <cell r="N514" t="str">
            <v>Wydatki</v>
          </cell>
          <cell r="O514" t="str">
            <v>Bieżący</v>
          </cell>
        </row>
        <row r="515">
          <cell r="C515" t="str">
            <v>Program Współpracy Transgranicznej Litwa-Polska-Rosja 2007-2013</v>
          </cell>
          <cell r="E515" t="str">
            <v xml:space="preserve">Strategia Rozwoju Zalewu Wiślanego / Kaliningradzkiego </v>
          </cell>
          <cell r="F515">
            <v>75095</v>
          </cell>
          <cell r="H515">
            <v>18</v>
          </cell>
          <cell r="M515" t="str">
            <v>Polityka Regionalna</v>
          </cell>
          <cell r="N515" t="str">
            <v>Wydatki</v>
          </cell>
          <cell r="O515" t="str">
            <v>Bieżący</v>
          </cell>
        </row>
        <row r="516">
          <cell r="C516" t="str">
            <v>Program Współpracy Transgranicznej Litwa-Polska-Rosja 2007-2013</v>
          </cell>
          <cell r="E516" t="str">
            <v xml:space="preserve">Strategia Rozwoju Zalewu Wiślanego / Kaliningradzkiego </v>
          </cell>
          <cell r="F516">
            <v>75095</v>
          </cell>
          <cell r="H516">
            <v>30</v>
          </cell>
          <cell r="M516" t="str">
            <v>Polityka Regionalna</v>
          </cell>
          <cell r="N516" t="str">
            <v>Wydatki</v>
          </cell>
          <cell r="O516" t="str">
            <v>Bieżący</v>
          </cell>
        </row>
        <row r="517">
          <cell r="C517" t="str">
            <v>PO KL</v>
          </cell>
          <cell r="E517" t="str">
            <v>Szanse i bariery rozwoju społeczno- gospodarczego regionu warmińsko- mazurskiego w kontekście poprawy zatrudnialności ze szczególnym uwzględnieniem terenów przygranicznych</v>
          </cell>
          <cell r="F517">
            <v>15013</v>
          </cell>
          <cell r="H517">
            <v>13114</v>
          </cell>
          <cell r="I517">
            <v>0</v>
          </cell>
          <cell r="M517" t="str">
            <v>WUP</v>
          </cell>
          <cell r="N517" t="str">
            <v>Wydatki</v>
          </cell>
          <cell r="O517" t="str">
            <v>Bieżący</v>
          </cell>
        </row>
        <row r="518">
          <cell r="C518" t="str">
            <v>PO KL</v>
          </cell>
          <cell r="E518" t="str">
            <v>Szanse i bariery rozwoju społeczno- gospodarczego regionu warmińsko- mazurskiego w kontekście poprawy zatrudnialności ze szczególnym uwzględnieniem terenów przygranicznych</v>
          </cell>
          <cell r="F518">
            <v>15013</v>
          </cell>
          <cell r="H518">
            <v>1992</v>
          </cell>
          <cell r="I518">
            <v>0</v>
          </cell>
          <cell r="M518" t="str">
            <v>WUP</v>
          </cell>
          <cell r="N518" t="str">
            <v>Wydatki</v>
          </cell>
          <cell r="O518" t="str">
            <v>Bieżący</v>
          </cell>
        </row>
        <row r="519">
          <cell r="C519" t="str">
            <v>PO KL</v>
          </cell>
          <cell r="E519" t="str">
            <v>Szanse i bariery rozwoju społeczno- gospodarczego regionu warmińsko- mazurskiego w kontekście poprawy zatrudnialności ze szczególnym uwzględnieniem terenów przygranicznych</v>
          </cell>
          <cell r="F519">
            <v>15013</v>
          </cell>
          <cell r="H519">
            <v>321</v>
          </cell>
          <cell r="I519">
            <v>0</v>
          </cell>
          <cell r="M519" t="str">
            <v>WUP</v>
          </cell>
          <cell r="N519" t="str">
            <v>Wydatki</v>
          </cell>
          <cell r="O519" t="str">
            <v>Bieżący</v>
          </cell>
        </row>
        <row r="520">
          <cell r="C520" t="str">
            <v>PO KL</v>
          </cell>
          <cell r="E520" t="str">
            <v>Szanse i bariery rozwoju społeczno- gospodarczego regionu warmińsko- mazurskiego w kontekście poprawy zatrudnialności ze szczególnym uwzględnieniem terenów przygranicznych</v>
          </cell>
          <cell r="F520">
            <v>15013</v>
          </cell>
          <cell r="H520">
            <v>17000</v>
          </cell>
          <cell r="I520">
            <v>0</v>
          </cell>
          <cell r="M520" t="str">
            <v>WUP</v>
          </cell>
          <cell r="N520" t="str">
            <v>Wydatki</v>
          </cell>
          <cell r="O520" t="str">
            <v>Bieżący</v>
          </cell>
        </row>
        <row r="521">
          <cell r="C521" t="str">
            <v>PO KL</v>
          </cell>
          <cell r="E521" t="str">
            <v>Szanse i bariery rozwoju społeczno- gospodarczego regionu warmińsko- mazurskiego w kontekście poprawy zatrudnialności ze szczególnym uwzględnieniem terenów przygranicznych</v>
          </cell>
          <cell r="F521">
            <v>15013</v>
          </cell>
          <cell r="H521">
            <v>365500</v>
          </cell>
          <cell r="I521">
            <v>0</v>
          </cell>
          <cell r="M521" t="str">
            <v>WUP</v>
          </cell>
          <cell r="N521" t="str">
            <v>Wydatki</v>
          </cell>
          <cell r="O521" t="str">
            <v>Bieżący</v>
          </cell>
        </row>
        <row r="522">
          <cell r="C522" t="str">
            <v>PO KL</v>
          </cell>
          <cell r="E522" t="str">
            <v>Szanse i bariery rozwoju społeczno- gospodarczego regionu warmińsko- mazurskiego w kontekście poprawy zatrudnialności ze szczególnym uwzględnieniem terenów przygranicznych</v>
          </cell>
          <cell r="F522">
            <v>15013</v>
          </cell>
          <cell r="H522">
            <v>17850</v>
          </cell>
          <cell r="I522">
            <v>0</v>
          </cell>
          <cell r="M522" t="str">
            <v>WUP</v>
          </cell>
          <cell r="N522" t="str">
            <v>Wydatki</v>
          </cell>
          <cell r="O522" t="str">
            <v>Bieżący</v>
          </cell>
        </row>
        <row r="523">
          <cell r="C523" t="str">
            <v>PO KL</v>
          </cell>
          <cell r="E523" t="str">
            <v>Szanse i bariery rozwoju społeczno- gospodarczego regionu warmińsko- mazurskiego w kontekście poprawy zatrudnialności ze szczególnym uwzględnieniem terenów przygranicznych</v>
          </cell>
          <cell r="F523">
            <v>15013</v>
          </cell>
          <cell r="H523">
            <v>8415</v>
          </cell>
          <cell r="I523">
            <v>0</v>
          </cell>
          <cell r="M523" t="str">
            <v>WUP</v>
          </cell>
          <cell r="N523" t="str">
            <v>Wydatki</v>
          </cell>
          <cell r="O523" t="str">
            <v>Majątkowy</v>
          </cell>
        </row>
        <row r="524">
          <cell r="C524" t="str">
            <v>PO KL</v>
          </cell>
          <cell r="E524" t="str">
            <v>Szanse i bariery rozwoju społeczno- gospodarczego regionu warmińsko- mazurskiego w kontekście poprawy zatrudnialności ze szczególnym uwzględnieniem terenów przygranicznych</v>
          </cell>
          <cell r="F524">
            <v>75862</v>
          </cell>
          <cell r="H524">
            <v>415777</v>
          </cell>
          <cell r="I524">
            <v>0</v>
          </cell>
          <cell r="M524" t="str">
            <v>WUP</v>
          </cell>
          <cell r="N524" t="str">
            <v>Dochody</v>
          </cell>
          <cell r="O524" t="str">
            <v>Bieżący</v>
          </cell>
        </row>
        <row r="525">
          <cell r="C525" t="str">
            <v>PO KL</v>
          </cell>
          <cell r="E525" t="str">
            <v>Szanse i bariery rozwoju społeczno- gospodarczego regionu warmińsko- mazurskiego w kontekście poprawy zatrudnialności ze szczególnym uwzględnieniem terenów przygranicznych</v>
          </cell>
          <cell r="F525">
            <v>75862</v>
          </cell>
          <cell r="H525">
            <v>63590</v>
          </cell>
          <cell r="I525">
            <v>0</v>
          </cell>
          <cell r="M525" t="str">
            <v>WUP</v>
          </cell>
          <cell r="N525" t="str">
            <v>Dochody</v>
          </cell>
          <cell r="O525" t="str">
            <v>Bieżący</v>
          </cell>
        </row>
        <row r="526">
          <cell r="C526" t="str">
            <v>PO KL</v>
          </cell>
          <cell r="E526" t="str">
            <v>Szanse i bariery rozwoju społeczno- gospodarczego regionu warmińsko- mazurskiego w kontekście poprawy zatrudnialności ze szczególnym uwzględnieniem terenów przygranicznych</v>
          </cell>
          <cell r="F526">
            <v>75862</v>
          </cell>
          <cell r="H526">
            <v>8415</v>
          </cell>
          <cell r="I526">
            <v>0</v>
          </cell>
          <cell r="M526" t="str">
            <v>WUP</v>
          </cell>
          <cell r="N526" t="str">
            <v>Dochody</v>
          </cell>
          <cell r="O526" t="str">
            <v>Majątkowy</v>
          </cell>
        </row>
        <row r="527">
          <cell r="C527" t="str">
            <v>PO KL</v>
          </cell>
          <cell r="E527" t="str">
            <v>Szanse i bariery rozwoju społeczno- gospodarczego regionu warmińsko- mazurskiego w kontekście poprawy zatrudnialności ze szczególnym uwzględnieniem terenów przygranicznych</v>
          </cell>
          <cell r="F527">
            <v>75862</v>
          </cell>
          <cell r="H527">
            <v>1287</v>
          </cell>
          <cell r="I527">
            <v>0</v>
          </cell>
          <cell r="M527" t="str">
            <v>WUP</v>
          </cell>
          <cell r="N527" t="str">
            <v>Dochody</v>
          </cell>
          <cell r="O527" t="str">
            <v>Majątkowy</v>
          </cell>
        </row>
        <row r="528">
          <cell r="C528" t="str">
            <v>PO KL</v>
          </cell>
          <cell r="E528" t="str">
            <v>Projekty konkursowe Dz. 8.1</v>
          </cell>
          <cell r="F528">
            <v>15013</v>
          </cell>
          <cell r="H528">
            <v>7966463</v>
          </cell>
          <cell r="I528">
            <v>3151282</v>
          </cell>
          <cell r="M528" t="str">
            <v>WUP</v>
          </cell>
          <cell r="N528" t="str">
            <v>Wydatki</v>
          </cell>
          <cell r="O528" t="str">
            <v>Bieżący</v>
          </cell>
        </row>
        <row r="529">
          <cell r="C529" t="str">
            <v>PO KL</v>
          </cell>
          <cell r="E529" t="str">
            <v>Projekty konkursowe</v>
          </cell>
          <cell r="F529">
            <v>75862</v>
          </cell>
          <cell r="H529">
            <v>7966463</v>
          </cell>
          <cell r="I529">
            <v>3151282</v>
          </cell>
          <cell r="M529" t="str">
            <v>WUP</v>
          </cell>
          <cell r="N529" t="str">
            <v>Dochody</v>
          </cell>
          <cell r="O529" t="str">
            <v>Bieżący</v>
          </cell>
        </row>
        <row r="530">
          <cell r="C530" t="str">
            <v>Program Współpracy Transgranicznej Litwa-Polska-Rosja 2007-2013</v>
          </cell>
          <cell r="E530" t="str">
            <v xml:space="preserve">Strategia Rozwoju Zalewu Wiślanego / Kaliningradzkiego </v>
          </cell>
          <cell r="F530">
            <v>75095</v>
          </cell>
          <cell r="H530">
            <v>30</v>
          </cell>
          <cell r="M530" t="str">
            <v>Polityka Regionalna</v>
          </cell>
          <cell r="N530" t="str">
            <v>Wydatki</v>
          </cell>
          <cell r="O530" t="str">
            <v>Bieżący</v>
          </cell>
        </row>
        <row r="531">
          <cell r="C531" t="str">
            <v>Program Współpracy Transgranicznej Litwa-Polska-Rosja 2007-2013</v>
          </cell>
          <cell r="E531" t="str">
            <v xml:space="preserve">Strategia Rozwoju Zalewu Wiślanego / Kaliningradzkiego </v>
          </cell>
          <cell r="F531">
            <v>75095</v>
          </cell>
          <cell r="H531">
            <v>300</v>
          </cell>
          <cell r="M531" t="str">
            <v>Polityka Regionalna</v>
          </cell>
          <cell r="N531" t="str">
            <v>Wydatki</v>
          </cell>
          <cell r="O531" t="str">
            <v>Bieżący</v>
          </cell>
        </row>
        <row r="532">
          <cell r="C532" t="str">
            <v>Program Współpracy Transgranicznej Litwa-Polska-Rosja 2007-2013</v>
          </cell>
          <cell r="E532" t="str">
            <v xml:space="preserve">Strategia Rozwoju Zalewu Wiślanego / Kaliningradzkiego </v>
          </cell>
          <cell r="F532">
            <v>75095</v>
          </cell>
          <cell r="H532">
            <v>100</v>
          </cell>
          <cell r="M532" t="str">
            <v>Polityka Regionalna</v>
          </cell>
          <cell r="N532" t="str">
            <v>Wydatki</v>
          </cell>
          <cell r="O532" t="str">
            <v>Bieżący</v>
          </cell>
        </row>
        <row r="533">
          <cell r="C533" t="str">
            <v>Program Współpracy Transgranicznej Litwa-Polska-Rosja 2007-2013</v>
          </cell>
          <cell r="E533" t="str">
            <v xml:space="preserve">Strategia Rozwoju Zalewu Wiślanego / Kaliningradzkiego </v>
          </cell>
          <cell r="F533">
            <v>75095</v>
          </cell>
          <cell r="H533">
            <v>200</v>
          </cell>
          <cell r="M533" t="str">
            <v>Polityka Regionalna</v>
          </cell>
          <cell r="N533" t="str">
            <v>Wydatki</v>
          </cell>
          <cell r="O533" t="str">
            <v>Bieżący</v>
          </cell>
        </row>
        <row r="534">
          <cell r="C534" t="str">
            <v>Program Współpracy Transgranicznej Litwa-Polska-Rosja 2007-2013</v>
          </cell>
          <cell r="E534" t="str">
            <v xml:space="preserve">Strategia Rozwoju Zalewu Wiślanego / Kaliningradzkiego </v>
          </cell>
          <cell r="F534">
            <v>75095</v>
          </cell>
          <cell r="H534">
            <v>300</v>
          </cell>
          <cell r="M534" t="str">
            <v>Polityka Regionalna</v>
          </cell>
          <cell r="N534" t="str">
            <v>Wydatki</v>
          </cell>
          <cell r="O534" t="str">
            <v>Bieżący</v>
          </cell>
        </row>
        <row r="535">
          <cell r="C535" t="str">
            <v>Program Operacyjny Rozwój Polski Wschodniej 2007-2013</v>
          </cell>
          <cell r="E535" t="str">
            <v xml:space="preserve">Strategia doganiania dla wojewódzw Polski Wschodniej </v>
          </cell>
          <cell r="F535">
            <v>75095</v>
          </cell>
          <cell r="H535">
            <v>1000</v>
          </cell>
          <cell r="I535">
            <v>0</v>
          </cell>
          <cell r="M535" t="str">
            <v>Polityka Regionalna</v>
          </cell>
          <cell r="N535" t="str">
            <v>Wydatki</v>
          </cell>
          <cell r="O535" t="str">
            <v>Bieżący</v>
          </cell>
        </row>
        <row r="536">
          <cell r="C536" t="str">
            <v>RPO</v>
          </cell>
          <cell r="E536" t="str">
            <v>Spójny System obsługi inwestora na Warmii i Mazurach - profesjonalne oddziaływanie promocji gospodarczej</v>
          </cell>
          <cell r="F536" t="str">
            <v>75075</v>
          </cell>
          <cell r="H536">
            <v>54528</v>
          </cell>
          <cell r="I536">
            <v>13121</v>
          </cell>
          <cell r="M536" t="str">
            <v>Koordynacji Promocji</v>
          </cell>
          <cell r="N536" t="str">
            <v>Wydatki</v>
          </cell>
          <cell r="O536" t="str">
            <v>Bieżący</v>
          </cell>
        </row>
        <row r="537">
          <cell r="C537" t="str">
            <v>RPO</v>
          </cell>
          <cell r="E537" t="str">
            <v>Spójny System obsługi inwestora na Warmii i Mazurach - profesjonalne oddziaływanie promocji gospodarczej</v>
          </cell>
          <cell r="F537" t="str">
            <v>75075</v>
          </cell>
          <cell r="H537">
            <v>8283</v>
          </cell>
          <cell r="I537">
            <v>1744</v>
          </cell>
          <cell r="M537" t="str">
            <v>Koordynacji Promocji</v>
          </cell>
          <cell r="N537" t="str">
            <v>Wydatki</v>
          </cell>
          <cell r="O537" t="str">
            <v>Bieżący</v>
          </cell>
        </row>
        <row r="538">
          <cell r="C538" t="str">
            <v>RPO</v>
          </cell>
          <cell r="E538" t="str">
            <v>Spójny System obsługi inwestora na Warmii i Mazurach - profesjonalne oddziaływanie promocji gospodarczej</v>
          </cell>
          <cell r="F538" t="str">
            <v>75075</v>
          </cell>
          <cell r="H538">
            <v>2340</v>
          </cell>
          <cell r="I538">
            <v>275</v>
          </cell>
          <cell r="M538" t="str">
            <v>Koordynacji Promocji</v>
          </cell>
          <cell r="N538" t="str">
            <v>Wydatki</v>
          </cell>
          <cell r="O538" t="str">
            <v>Bieżący</v>
          </cell>
        </row>
        <row r="539">
          <cell r="C539" t="str">
            <v>RPO</v>
          </cell>
          <cell r="E539" t="str">
            <v>Spójny System obsługi inwestora na Warmii i Mazurach - profesjonalne oddziaływanie promocji gospodarczej</v>
          </cell>
          <cell r="F539" t="str">
            <v>75075</v>
          </cell>
          <cell r="H539">
            <v>18799</v>
          </cell>
          <cell r="I539">
            <v>1180</v>
          </cell>
          <cell r="M539" t="str">
            <v>Koordynacji Promocji</v>
          </cell>
          <cell r="N539" t="str">
            <v>Wydatki</v>
          </cell>
          <cell r="O539" t="str">
            <v>Bieżący</v>
          </cell>
        </row>
        <row r="540">
          <cell r="C540" t="str">
            <v>RPO</v>
          </cell>
          <cell r="E540" t="str">
            <v>Spójny System obsługi inwestora na Warmii i Mazurach - profesjonalne oddziaływanie promocji gospodarczej</v>
          </cell>
          <cell r="F540" t="str">
            <v>75075</v>
          </cell>
          <cell r="H540">
            <v>315636</v>
          </cell>
          <cell r="I540">
            <v>37164</v>
          </cell>
          <cell r="M540" t="str">
            <v>Koordynacji Promocji</v>
          </cell>
          <cell r="N540" t="str">
            <v>Wydatki</v>
          </cell>
          <cell r="O540" t="str">
            <v>Bieżący</v>
          </cell>
        </row>
        <row r="541">
          <cell r="C541" t="str">
            <v>PO KL</v>
          </cell>
          <cell r="E541" t="str">
            <v>Pomoc techniczna</v>
          </cell>
          <cell r="F541">
            <v>85332</v>
          </cell>
          <cell r="H541">
            <v>2089352</v>
          </cell>
          <cell r="I541">
            <v>1054008</v>
          </cell>
          <cell r="M541" t="str">
            <v>WUP</v>
          </cell>
          <cell r="N541" t="str">
            <v>Wydatki</v>
          </cell>
          <cell r="O541" t="str">
            <v>Bieżący</v>
          </cell>
        </row>
        <row r="542">
          <cell r="C542" t="str">
            <v>PO KL</v>
          </cell>
          <cell r="E542" t="str">
            <v>Pomoc techniczna</v>
          </cell>
          <cell r="F542">
            <v>85332</v>
          </cell>
          <cell r="H542">
            <v>187861</v>
          </cell>
          <cell r="I542">
            <v>177617</v>
          </cell>
          <cell r="M542" t="str">
            <v>WUP</v>
          </cell>
          <cell r="N542" t="str">
            <v>Wydatki</v>
          </cell>
          <cell r="O542" t="str">
            <v>Bieżący</v>
          </cell>
        </row>
        <row r="543">
          <cell r="C543" t="str">
            <v>PO KL</v>
          </cell>
          <cell r="E543" t="str">
            <v>Pomoc techniczna</v>
          </cell>
          <cell r="F543">
            <v>85332</v>
          </cell>
          <cell r="H543">
            <v>345908</v>
          </cell>
          <cell r="I543">
            <v>184713</v>
          </cell>
          <cell r="M543" t="str">
            <v>WUP</v>
          </cell>
          <cell r="N543" t="str">
            <v>Wydatki</v>
          </cell>
          <cell r="O543" t="str">
            <v>Bieżący</v>
          </cell>
        </row>
        <row r="544">
          <cell r="C544" t="str">
            <v>PO KL</v>
          </cell>
          <cell r="E544" t="str">
            <v>Pomoc techniczna</v>
          </cell>
          <cell r="F544">
            <v>85332</v>
          </cell>
          <cell r="H544">
            <v>55792</v>
          </cell>
          <cell r="I544">
            <v>23883</v>
          </cell>
          <cell r="M544" t="str">
            <v>WUP</v>
          </cell>
          <cell r="N544" t="str">
            <v>Wydatki</v>
          </cell>
          <cell r="O544" t="str">
            <v>Bieżący</v>
          </cell>
        </row>
        <row r="545">
          <cell r="C545" t="str">
            <v>PO KL</v>
          </cell>
          <cell r="E545" t="str">
            <v>Pomoc techniczna</v>
          </cell>
          <cell r="F545">
            <v>85332</v>
          </cell>
          <cell r="H545">
            <v>42500</v>
          </cell>
          <cell r="I545">
            <v>765</v>
          </cell>
          <cell r="M545" t="str">
            <v>WUP</v>
          </cell>
          <cell r="N545" t="str">
            <v>Wydatki</v>
          </cell>
          <cell r="O545" t="str">
            <v>Bieżący</v>
          </cell>
        </row>
        <row r="546">
          <cell r="C546" t="str">
            <v>PO KL</v>
          </cell>
          <cell r="E546" t="str">
            <v>Pomoc techniczna</v>
          </cell>
          <cell r="F546">
            <v>85332</v>
          </cell>
          <cell r="H546">
            <v>10200</v>
          </cell>
          <cell r="I546">
            <v>0</v>
          </cell>
          <cell r="M546" t="str">
            <v>WUP</v>
          </cell>
          <cell r="N546" t="str">
            <v>Wydatki</v>
          </cell>
          <cell r="O546" t="str">
            <v>Bieżący</v>
          </cell>
        </row>
        <row r="547">
          <cell r="C547" t="str">
            <v>PO KL</v>
          </cell>
          <cell r="E547" t="str">
            <v>Pomoc techniczna</v>
          </cell>
          <cell r="F547">
            <v>85332</v>
          </cell>
          <cell r="H547">
            <v>365925</v>
          </cell>
          <cell r="I547">
            <v>108876</v>
          </cell>
          <cell r="M547" t="str">
            <v>WUP</v>
          </cell>
          <cell r="N547" t="str">
            <v>Wydatki</v>
          </cell>
          <cell r="O547" t="str">
            <v>Bieżący</v>
          </cell>
        </row>
        <row r="548">
          <cell r="C548" t="str">
            <v>PO KL</v>
          </cell>
          <cell r="E548" t="str">
            <v>Pomoc techniczna</v>
          </cell>
          <cell r="F548">
            <v>85332</v>
          </cell>
          <cell r="H548">
            <v>196950</v>
          </cell>
          <cell r="I548">
            <v>131456</v>
          </cell>
          <cell r="M548" t="str">
            <v>WUP</v>
          </cell>
          <cell r="N548" t="str">
            <v>Wydatki</v>
          </cell>
          <cell r="O548" t="str">
            <v>Bieżący</v>
          </cell>
        </row>
        <row r="549">
          <cell r="C549" t="str">
            <v>PO KL</v>
          </cell>
          <cell r="E549" t="str">
            <v>Pomoc techniczna</v>
          </cell>
          <cell r="F549">
            <v>85332</v>
          </cell>
          <cell r="H549">
            <v>38250</v>
          </cell>
          <cell r="I549">
            <v>10414</v>
          </cell>
          <cell r="M549" t="str">
            <v>WUP</v>
          </cell>
          <cell r="N549" t="str">
            <v>Wydatki</v>
          </cell>
          <cell r="O549" t="str">
            <v>Bieżący</v>
          </cell>
        </row>
        <row r="550">
          <cell r="C550" t="str">
            <v>PO KL</v>
          </cell>
          <cell r="E550" t="str">
            <v>Pomoc techniczna</v>
          </cell>
          <cell r="F550">
            <v>85332</v>
          </cell>
          <cell r="H550">
            <v>23800</v>
          </cell>
          <cell r="I550">
            <v>5625</v>
          </cell>
          <cell r="M550" t="str">
            <v>WUP</v>
          </cell>
          <cell r="N550" t="str">
            <v>Wydatki</v>
          </cell>
          <cell r="O550" t="str">
            <v>Bieżący</v>
          </cell>
        </row>
        <row r="551">
          <cell r="C551" t="str">
            <v>PO KL</v>
          </cell>
          <cell r="E551" t="str">
            <v>Pomoc techniczna</v>
          </cell>
          <cell r="F551">
            <v>85332</v>
          </cell>
          <cell r="H551">
            <v>132000</v>
          </cell>
          <cell r="I551">
            <v>0</v>
          </cell>
          <cell r="M551" t="str">
            <v>WUP</v>
          </cell>
          <cell r="N551" t="str">
            <v>Wydatki</v>
          </cell>
          <cell r="O551" t="str">
            <v>Majątkowy</v>
          </cell>
        </row>
        <row r="552">
          <cell r="C552" t="str">
            <v>PO KL</v>
          </cell>
          <cell r="E552" t="str">
            <v>Pomoc techniczna</v>
          </cell>
          <cell r="F552">
            <v>85332</v>
          </cell>
          <cell r="H552">
            <v>3356538</v>
          </cell>
          <cell r="M552" t="str">
            <v>WUP</v>
          </cell>
          <cell r="N552" t="str">
            <v>Dochody</v>
          </cell>
          <cell r="O552" t="str">
            <v>Bieżący</v>
          </cell>
        </row>
        <row r="553">
          <cell r="C553" t="str">
            <v>PO KL</v>
          </cell>
          <cell r="E553" t="str">
            <v>Pomoc techniczna</v>
          </cell>
          <cell r="F553">
            <v>85332</v>
          </cell>
          <cell r="H553">
            <v>132000</v>
          </cell>
          <cell r="M553" t="str">
            <v>WUP</v>
          </cell>
          <cell r="N553" t="str">
            <v>Dochody</v>
          </cell>
          <cell r="O553" t="str">
            <v>Majątkowy</v>
          </cell>
        </row>
        <row r="554">
          <cell r="C554" t="str">
            <v>RPO</v>
          </cell>
          <cell r="E554" t="str">
            <v>Pomoc techniczna</v>
          </cell>
          <cell r="F554">
            <v>75018</v>
          </cell>
          <cell r="H554">
            <v>85000</v>
          </cell>
          <cell r="I554">
            <v>0</v>
          </cell>
          <cell r="M554" t="str">
            <v>Polityka Regionalna</v>
          </cell>
          <cell r="N554" t="str">
            <v>Wydatki</v>
          </cell>
          <cell r="O554" t="str">
            <v>Bieżący</v>
          </cell>
        </row>
        <row r="555">
          <cell r="C555" t="str">
            <v>RPO</v>
          </cell>
          <cell r="E555" t="str">
            <v>Pomoc techniczna</v>
          </cell>
          <cell r="F555">
            <v>75018</v>
          </cell>
          <cell r="H555">
            <v>390000</v>
          </cell>
          <cell r="I555">
            <v>0</v>
          </cell>
          <cell r="M555" t="str">
            <v>Polityka Regionalna</v>
          </cell>
          <cell r="N555" t="str">
            <v>Wydatki</v>
          </cell>
          <cell r="O555" t="str">
            <v>Bieżący</v>
          </cell>
        </row>
        <row r="556">
          <cell r="C556" t="str">
            <v>RPO</v>
          </cell>
          <cell r="E556" t="str">
            <v>Pomoc techniczna</v>
          </cell>
          <cell r="F556">
            <v>75018</v>
          </cell>
          <cell r="H556">
            <v>2345000</v>
          </cell>
          <cell r="I556">
            <v>17361</v>
          </cell>
          <cell r="M556" t="str">
            <v>Polityka Regionalna</v>
          </cell>
          <cell r="N556" t="str">
            <v>Wydatki</v>
          </cell>
          <cell r="O556" t="str">
            <v>Bieżący</v>
          </cell>
        </row>
        <row r="557">
          <cell r="C557" t="str">
            <v>RPO</v>
          </cell>
          <cell r="E557" t="str">
            <v>Pomoc techniczna</v>
          </cell>
          <cell r="F557" t="str">
            <v>75861</v>
          </cell>
          <cell r="H557">
            <v>2820000</v>
          </cell>
          <cell r="I557">
            <v>0</v>
          </cell>
          <cell r="M557" t="str">
            <v>Polityka Regionalna</v>
          </cell>
          <cell r="N557" t="str">
            <v>Dochody</v>
          </cell>
          <cell r="O557" t="str">
            <v>Bieżący</v>
          </cell>
        </row>
        <row r="558">
          <cell r="C558" t="str">
            <v>Program Współpracy Transgranicznej Litwa-Polska 2007-2013</v>
          </cell>
          <cell r="E558" t="str">
            <v>Funkcjonowanie Regionalnego Punktu Kontaktowego Programu Litwa-Polska w Urzędzie Marszałkowskim Woj..W-M</v>
          </cell>
          <cell r="F558">
            <v>75095</v>
          </cell>
          <cell r="H558">
            <v>39780</v>
          </cell>
          <cell r="I558">
            <v>17008</v>
          </cell>
          <cell r="M558" t="str">
            <v>Polityka Regionalna</v>
          </cell>
          <cell r="N558" t="str">
            <v>Wydatki</v>
          </cell>
          <cell r="O558" t="str">
            <v>Bieżący</v>
          </cell>
        </row>
        <row r="559">
          <cell r="C559" t="str">
            <v>Program Współpracy Transgranicznej Litwa-Polska 2007-2013</v>
          </cell>
          <cell r="E559" t="str">
            <v>Funkcjonowanie Regionalnego Punktu Kontaktowego Programu Litwa-Polska w Urzędzie Marszałkowskim Woj..W-M</v>
          </cell>
          <cell r="F559">
            <v>75095</v>
          </cell>
          <cell r="H559">
            <v>6035</v>
          </cell>
          <cell r="I559">
            <v>2947</v>
          </cell>
          <cell r="M559" t="str">
            <v>Polityka Regionalna</v>
          </cell>
          <cell r="N559" t="str">
            <v>Wydatki</v>
          </cell>
          <cell r="O559" t="str">
            <v>Bieżący</v>
          </cell>
        </row>
        <row r="560">
          <cell r="C560" t="str">
            <v>Program Współpracy Transgranicznej Litwa-Polska 2007-2013</v>
          </cell>
          <cell r="E560" t="str">
            <v>Funkcjonowanie Regionalnego Punktu Kontaktowego Programu Litwa-Polska w Urzędzie Marszałkowskim Woj..W-M</v>
          </cell>
          <cell r="F560">
            <v>75095</v>
          </cell>
          <cell r="H560">
            <v>1020</v>
          </cell>
          <cell r="I560">
            <v>475</v>
          </cell>
          <cell r="M560" t="str">
            <v>Polityka Regionalna</v>
          </cell>
          <cell r="N560" t="str">
            <v>Wydatki</v>
          </cell>
          <cell r="O560" t="str">
            <v>Bieżący</v>
          </cell>
        </row>
        <row r="561">
          <cell r="C561" t="str">
            <v>Program Współpracy Transgranicznej Litwa-Polska 2007-2013</v>
          </cell>
          <cell r="E561" t="str">
            <v>Funkcjonowanie Regionalnego Punktu Kontaktowego Programu Litwa-Polska w Urzędzie Marszałkowskim Woj..W-M</v>
          </cell>
          <cell r="F561">
            <v>75095</v>
          </cell>
          <cell r="H561">
            <v>4250</v>
          </cell>
          <cell r="I561">
            <v>2773</v>
          </cell>
          <cell r="M561" t="str">
            <v>Polityka Regionalna</v>
          </cell>
          <cell r="N561" t="str">
            <v>Wydatki</v>
          </cell>
          <cell r="O561" t="str">
            <v>Bieżący</v>
          </cell>
        </row>
        <row r="562">
          <cell r="C562" t="str">
            <v>Program Współpracy Transgranicznej Litwa-Polska 2007-2013</v>
          </cell>
          <cell r="E562" t="str">
            <v>Funkcjonowanie Regionalnego Punktu Kontaktowego Programu Litwa-Polska w Urzędzie Marszałkowskim Woj..W-M</v>
          </cell>
          <cell r="F562">
            <v>75095</v>
          </cell>
          <cell r="H562">
            <v>6800</v>
          </cell>
          <cell r="I562">
            <v>833</v>
          </cell>
          <cell r="M562" t="str">
            <v>Polityka Regionalna</v>
          </cell>
          <cell r="N562" t="str">
            <v>Wydatki</v>
          </cell>
          <cell r="O562" t="str">
            <v>Bieżący</v>
          </cell>
        </row>
        <row r="563">
          <cell r="C563" t="str">
            <v>Program Współpracy Transgranicznej Litwa-Polska 2007-2013</v>
          </cell>
          <cell r="E563" t="str">
            <v>Funkcjonowanie Regionalnego Punktu Kontaktowego Programu Litwa-Polska w Urzędzie Marszałkowskim Woj..W-M</v>
          </cell>
          <cell r="F563">
            <v>75095</v>
          </cell>
          <cell r="H563">
            <v>850</v>
          </cell>
          <cell r="M563" t="str">
            <v>Polityka Regionalna</v>
          </cell>
          <cell r="N563" t="str">
            <v>Wydatki</v>
          </cell>
          <cell r="O563" t="str">
            <v>Bieżący</v>
          </cell>
        </row>
        <row r="564">
          <cell r="C564" t="str">
            <v>Program Współpracy Transgranicznej Litwa-Polska 2007-2013</v>
          </cell>
          <cell r="E564" t="str">
            <v>Funkcjonowanie Regionalnego Punktu Kontaktowego Programu Litwa-Polska w Urzędzie Marszałkowskim Woj..W-M</v>
          </cell>
          <cell r="F564">
            <v>75095</v>
          </cell>
          <cell r="H564">
            <v>29750</v>
          </cell>
          <cell r="I564">
            <v>1561</v>
          </cell>
          <cell r="M564" t="str">
            <v>Polityka Regionalna</v>
          </cell>
          <cell r="N564" t="str">
            <v>Wydatki</v>
          </cell>
          <cell r="O564" t="str">
            <v>Bieżący</v>
          </cell>
        </row>
        <row r="565">
          <cell r="C565" t="str">
            <v>Program Współpracy Transgranicznej Litwa-Polska 2007-2013</v>
          </cell>
          <cell r="E565" t="str">
            <v>Funkcjonowanie Regionalnego Punktu Kontaktowego Programu Litwa-Polska w Urzędzie Marszałkowskim Woj..W-M</v>
          </cell>
          <cell r="F565">
            <v>75095</v>
          </cell>
          <cell r="H565">
            <v>1275</v>
          </cell>
          <cell r="M565" t="str">
            <v>Polityka Regionalna</v>
          </cell>
          <cell r="N565" t="str">
            <v>Wydatki</v>
          </cell>
          <cell r="O565" t="str">
            <v>Bieżący</v>
          </cell>
        </row>
        <row r="566">
          <cell r="C566" t="str">
            <v>Program Współpracy Transgranicznej Litwa-Polska 2007-2013</v>
          </cell>
          <cell r="E566" t="str">
            <v>Funkcjonowanie Regionalnego Punktu Kontaktowego Programu Litwa-Polska w Urzędzie Marszałkowskim Woj..W-M</v>
          </cell>
          <cell r="F566">
            <v>75095</v>
          </cell>
          <cell r="H566">
            <v>3400</v>
          </cell>
          <cell r="I566">
            <v>528</v>
          </cell>
          <cell r="M566" t="str">
            <v>Polityka Regionalna</v>
          </cell>
          <cell r="N566" t="str">
            <v>Wydatki</v>
          </cell>
          <cell r="O566" t="str">
            <v>Bieżący</v>
          </cell>
        </row>
        <row r="567">
          <cell r="C567" t="str">
            <v>Program Współpracy Transgranicznej Litwa-Polska 2007-2013</v>
          </cell>
          <cell r="E567" t="str">
            <v>Funkcjonowanie Regionalnego Punktu Kontaktowego Programu Litwa-Polska w Urzędzie Marszałkowskim Woj..W-M</v>
          </cell>
          <cell r="F567">
            <v>75095</v>
          </cell>
          <cell r="H567">
            <v>3825</v>
          </cell>
          <cell r="I567">
            <v>2132</v>
          </cell>
          <cell r="M567" t="str">
            <v>Polityka Regionalna</v>
          </cell>
          <cell r="N567" t="str">
            <v>Wydatki</v>
          </cell>
          <cell r="O567" t="str">
            <v>Bieżący</v>
          </cell>
        </row>
        <row r="568">
          <cell r="C568" t="str">
            <v>Program Współpracy Transgranicznej Litwa-Polska 2007-2013</v>
          </cell>
          <cell r="E568" t="str">
            <v>Funkcjonowanie Regionalnego Punktu Kontaktowego Programu Litwa-Polska w Urzędzie Marszałkowskim Woj..W-M</v>
          </cell>
          <cell r="F568">
            <v>75095</v>
          </cell>
          <cell r="H568">
            <v>5100</v>
          </cell>
          <cell r="M568" t="str">
            <v>Polityka Regionalna</v>
          </cell>
          <cell r="N568" t="str">
            <v>Wydatki</v>
          </cell>
          <cell r="O568" t="str">
            <v>Bieżący</v>
          </cell>
        </row>
        <row r="569">
          <cell r="C569" t="str">
            <v>Program Współpracy Transgranicznej Litwa-Polska 2007-2013</v>
          </cell>
          <cell r="E569" t="str">
            <v>Funkcjonowanie Regionalnego Punktu Kontaktowego Programu Litwa-Polska w Urzędzie Marszałkowskim Woj..W-M</v>
          </cell>
          <cell r="F569">
            <v>75095</v>
          </cell>
          <cell r="H569">
            <v>12750</v>
          </cell>
          <cell r="M569" t="str">
            <v>Polityka Regionalna</v>
          </cell>
          <cell r="N569" t="str">
            <v>Wydatki</v>
          </cell>
          <cell r="O569" t="str">
            <v>Majątkowy</v>
          </cell>
        </row>
        <row r="570">
          <cell r="C570" t="str">
            <v>Program Współpracy Transgranicznej Litwa-Polska 2007-2013</v>
          </cell>
          <cell r="E570" t="str">
            <v>Funkcjonowanie Regionalnego Punktu Kontaktowego Programu Litwa-Polska w Urzędzie Marszałkowskim Woj..W-M</v>
          </cell>
          <cell r="F570">
            <v>75095</v>
          </cell>
          <cell r="H570">
            <v>7020</v>
          </cell>
          <cell r="I570">
            <v>3001</v>
          </cell>
          <cell r="M570" t="str">
            <v>Polityka Regionalna</v>
          </cell>
          <cell r="N570" t="str">
            <v>Wydatki</v>
          </cell>
          <cell r="O570" t="str">
            <v>Bieżący</v>
          </cell>
        </row>
        <row r="571">
          <cell r="C571" t="str">
            <v>Program Współpracy Transgranicznej Litwa-Polska 2007-2013</v>
          </cell>
          <cell r="E571" t="str">
            <v>Funkcjonowanie Regionalnego Punktu Kontaktowego Programu Litwa-Polska w Urzędzie Marszałkowskim Woj..W-M</v>
          </cell>
          <cell r="F571">
            <v>75095</v>
          </cell>
          <cell r="H571">
            <v>1065</v>
          </cell>
          <cell r="I571">
            <v>520</v>
          </cell>
          <cell r="M571" t="str">
            <v>Polityka Regionalna</v>
          </cell>
          <cell r="N571" t="str">
            <v>Wydatki</v>
          </cell>
          <cell r="O571" t="str">
            <v>Bieżący</v>
          </cell>
        </row>
        <row r="572">
          <cell r="C572" t="str">
            <v>Program Współpracy Transgranicznej Litwa-Polska 2007-2013</v>
          </cell>
          <cell r="E572" t="str">
            <v>Funkcjonowanie Regionalnego Punktu Kontaktowego Programu Litwa-Polska w Urzędzie Marszałkowskim Woj..W-M</v>
          </cell>
          <cell r="F572">
            <v>75095</v>
          </cell>
          <cell r="H572">
            <v>180</v>
          </cell>
          <cell r="I572">
            <v>84</v>
          </cell>
          <cell r="M572" t="str">
            <v>Polityka Regionalna</v>
          </cell>
          <cell r="N572" t="str">
            <v>Wydatki</v>
          </cell>
          <cell r="O572" t="str">
            <v>Bieżący</v>
          </cell>
        </row>
        <row r="573">
          <cell r="C573" t="str">
            <v>Program Współpracy Transgranicznej Litwa-Polska 2007-2013</v>
          </cell>
          <cell r="E573" t="str">
            <v>Funkcjonowanie Regionalnego Punktu Kontaktowego Programu Litwa-Polska w Urzędzie Marszałkowskim Woj..W-M</v>
          </cell>
          <cell r="F573">
            <v>75095</v>
          </cell>
          <cell r="H573">
            <v>750</v>
          </cell>
          <cell r="I573">
            <v>489</v>
          </cell>
          <cell r="M573" t="str">
            <v>Polityka Regionalna</v>
          </cell>
          <cell r="N573" t="str">
            <v>Wydatki</v>
          </cell>
          <cell r="O573" t="str">
            <v>Bieżący</v>
          </cell>
        </row>
        <row r="574">
          <cell r="C574" t="str">
            <v>Program Współpracy Transgranicznej Litwa-Polska 2007-2013</v>
          </cell>
          <cell r="E574" t="str">
            <v>Funkcjonowanie Regionalnego Punktu Kontaktowego Programu Litwa-Polska w Urzędzie Marszałkowskim Woj..W-M</v>
          </cell>
          <cell r="F574">
            <v>75095</v>
          </cell>
          <cell r="H574">
            <v>1200</v>
          </cell>
          <cell r="I574">
            <v>147</v>
          </cell>
          <cell r="M574" t="str">
            <v>Polityka Regionalna</v>
          </cell>
          <cell r="N574" t="str">
            <v>Wydatki</v>
          </cell>
          <cell r="O574" t="str">
            <v>Bieżący</v>
          </cell>
        </row>
        <row r="575">
          <cell r="C575" t="str">
            <v>Program Współpracy Transgranicznej Litwa-Polska 2007-2013</v>
          </cell>
          <cell r="E575" t="str">
            <v>Funkcjonowanie Regionalnego Punktu Kontaktowego Programu Litwa-Polska w Urzędzie Marszałkowskim Woj..W-M</v>
          </cell>
          <cell r="F575">
            <v>75095</v>
          </cell>
          <cell r="H575">
            <v>150</v>
          </cell>
          <cell r="M575" t="str">
            <v>Polityka Regionalna</v>
          </cell>
          <cell r="N575" t="str">
            <v>Wydatki</v>
          </cell>
          <cell r="O575" t="str">
            <v>Bieżący</v>
          </cell>
        </row>
        <row r="576">
          <cell r="C576" t="str">
            <v>Program Współpracy Transgranicznej Litwa-Polska 2007-2013</v>
          </cell>
          <cell r="E576" t="str">
            <v>Funkcjonowanie Regionalnego Punktu Kontaktowego Programu Litwa-Polska w Urzędzie Marszałkowskim Woj..W-M</v>
          </cell>
          <cell r="F576">
            <v>75095</v>
          </cell>
          <cell r="H576">
            <v>5250</v>
          </cell>
          <cell r="I576">
            <v>275</v>
          </cell>
          <cell r="M576" t="str">
            <v>Polityka Regionalna</v>
          </cell>
          <cell r="N576" t="str">
            <v>Wydatki</v>
          </cell>
          <cell r="O576" t="str">
            <v>Bieżący</v>
          </cell>
        </row>
        <row r="577">
          <cell r="C577" t="str">
            <v>Program Współpracy Transgranicznej Litwa-Polska 2007-2013</v>
          </cell>
          <cell r="E577" t="str">
            <v>Funkcjonowanie Regionalnego Punktu Kontaktowego Programu Litwa-Polska w Urzędzie Marszałkowskim Woj..W-M</v>
          </cell>
          <cell r="F577">
            <v>75095</v>
          </cell>
          <cell r="H577">
            <v>225</v>
          </cell>
          <cell r="M577" t="str">
            <v>Polityka Regionalna</v>
          </cell>
          <cell r="N577" t="str">
            <v>Wydatki</v>
          </cell>
          <cell r="O577" t="str">
            <v>Bieżący</v>
          </cell>
        </row>
        <row r="578">
          <cell r="C578" t="str">
            <v>Program Współpracy Transgranicznej Litwa-Polska 2007-2013</v>
          </cell>
          <cell r="E578" t="str">
            <v>Funkcjonowanie Regionalnego Punktu Kontaktowego Programu Litwa-Polska w Urzędzie Marszałkowskim Woj..W-M</v>
          </cell>
          <cell r="F578">
            <v>75095</v>
          </cell>
          <cell r="H578">
            <v>600</v>
          </cell>
          <cell r="I578">
            <v>93</v>
          </cell>
          <cell r="M578" t="str">
            <v>Polityka Regionalna</v>
          </cell>
          <cell r="N578" t="str">
            <v>Wydatki</v>
          </cell>
          <cell r="O578" t="str">
            <v>Bieżący</v>
          </cell>
        </row>
        <row r="579">
          <cell r="C579" t="str">
            <v>Program Współpracy Transgranicznej Litwa-Polska 2007-2013</v>
          </cell>
          <cell r="E579" t="str">
            <v>Funkcjonowanie Regionalnego Punktu Kontaktowego Programu Litwa-Polska w Urzędzie Marszałkowskim Woj..W-M</v>
          </cell>
          <cell r="F579">
            <v>75095</v>
          </cell>
          <cell r="H579">
            <v>675</v>
          </cell>
          <cell r="I579">
            <v>376</v>
          </cell>
          <cell r="M579" t="str">
            <v>Polityka Regionalna</v>
          </cell>
          <cell r="N579" t="str">
            <v>Wydatki</v>
          </cell>
          <cell r="O579" t="str">
            <v>Bieżący</v>
          </cell>
        </row>
        <row r="580">
          <cell r="C580" t="str">
            <v>Program Współpracy Transgranicznej Litwa-Polska 2007-2013</v>
          </cell>
          <cell r="E580" t="str">
            <v>Funkcjonowanie Regionalnego Punktu Kontaktowego Programu Litwa-Polska w Urzędzie Marszałkowskim Woj..W-M</v>
          </cell>
          <cell r="F580">
            <v>75095</v>
          </cell>
          <cell r="H580">
            <v>900</v>
          </cell>
          <cell r="M580" t="str">
            <v>Polityka Regionalna</v>
          </cell>
          <cell r="N580" t="str">
            <v>Wydatki</v>
          </cell>
          <cell r="O580" t="str">
            <v>Bieżący</v>
          </cell>
        </row>
        <row r="581">
          <cell r="C581" t="str">
            <v>Program Współpracy Transgranicznej Litwa-Polska 2007-2013</v>
          </cell>
          <cell r="E581" t="str">
            <v>Funkcjonowanie Regionalnego Punktu Kontaktowego Programu Litwa-Polska w Urzędzie Marszałkowskim Woj..W-M</v>
          </cell>
          <cell r="F581">
            <v>75095</v>
          </cell>
          <cell r="H581">
            <v>2250</v>
          </cell>
          <cell r="M581" t="str">
            <v>Polityka Regionalna</v>
          </cell>
          <cell r="N581" t="str">
            <v>Wydatki</v>
          </cell>
          <cell r="O581" t="str">
            <v>Majątkowy</v>
          </cell>
        </row>
        <row r="582">
          <cell r="C582" t="str">
            <v>Program Współpracy Transgranicznej Litwa-Polska 2007-2013</v>
          </cell>
          <cell r="E582" t="str">
            <v>Funkcjonowanie Regionalnego Punktu Kontaktowego Programu Litwa-Polska w Urzędzie Marszałkowskim Woj..W-M</v>
          </cell>
          <cell r="F582">
            <v>75095</v>
          </cell>
          <cell r="H582">
            <v>10</v>
          </cell>
          <cell r="M582" t="str">
            <v>Polityka Regionalna</v>
          </cell>
          <cell r="N582" t="str">
            <v>Wydatki</v>
          </cell>
          <cell r="O582" t="str">
            <v>Bieżący</v>
          </cell>
        </row>
        <row r="583">
          <cell r="C583" t="str">
            <v>Program Współpracy Transgranicznej Litwa-Polska 2007-2013</v>
          </cell>
          <cell r="E583" t="str">
            <v>Funkcjonowanie Regionalnego Punktu Kontaktowego Programu Litwa-Polska w Urzędzie Marszałkowskim Woj..W-M</v>
          </cell>
          <cell r="F583">
            <v>75095</v>
          </cell>
          <cell r="H583">
            <v>10</v>
          </cell>
          <cell r="M583" t="str">
            <v>Polityka Regionalna</v>
          </cell>
          <cell r="N583" t="str">
            <v>Wydatki</v>
          </cell>
          <cell r="O583" t="str">
            <v>Bieżący</v>
          </cell>
        </row>
        <row r="584">
          <cell r="C584" t="str">
            <v>Program Współpracy Transgranicznej Litwa-Polska 2007-2013</v>
          </cell>
          <cell r="E584" t="str">
            <v>Funkcjonowanie Regionalnego Punktu Kontaktowego Programu Litwa-Polska w Urzędzie Marszałkowskim Woj..W-M</v>
          </cell>
          <cell r="F584">
            <v>75095</v>
          </cell>
          <cell r="H584">
            <v>102085</v>
          </cell>
          <cell r="M584" t="str">
            <v>Polityka Regionalna</v>
          </cell>
          <cell r="N584" t="str">
            <v>Dochody</v>
          </cell>
          <cell r="O584" t="str">
            <v>Bieżący</v>
          </cell>
        </row>
        <row r="585">
          <cell r="C585" t="str">
            <v>Program Współpracy Transgranicznej Litwa-Polska 2007-2013</v>
          </cell>
          <cell r="E585" t="str">
            <v>Funkcjonowanie Regionalnego Punktu Kontaktowego Programu Litwa-Polska w Urzędzie Marszałkowskim Woj..W-M</v>
          </cell>
          <cell r="F585">
            <v>75095</v>
          </cell>
          <cell r="H585">
            <v>18015</v>
          </cell>
          <cell r="M585" t="str">
            <v>Polityka Regionalna</v>
          </cell>
          <cell r="N585" t="str">
            <v>Dochody</v>
          </cell>
          <cell r="O585" t="str">
            <v>Bieżący</v>
          </cell>
        </row>
        <row r="586">
          <cell r="C586" t="str">
            <v>Program Współpracy Transgranicznej Litwa-Polska 2007-2013</v>
          </cell>
          <cell r="E586" t="str">
            <v>Funkcjonowanie Regionalnego Punktu Kontaktowego Programu Litwa-Polska w Urzędzie Marszałkowskim Woj..W-M</v>
          </cell>
          <cell r="F586">
            <v>75095</v>
          </cell>
          <cell r="H586">
            <v>2250</v>
          </cell>
          <cell r="M586" t="str">
            <v>Polityka Regionalna</v>
          </cell>
          <cell r="N586" t="str">
            <v>Dochody</v>
          </cell>
          <cell r="O586" t="str">
            <v>Majątkowy</v>
          </cell>
        </row>
        <row r="587">
          <cell r="C587" t="str">
            <v>Program Współpracy Transgranicznej Litwa-Polska 2007-2013</v>
          </cell>
          <cell r="E587" t="str">
            <v>Funkcjonowanie Regionalnego Punktu Kontaktowego Programu Litwa-Polska w Urzędzie Marszałkowskim Woj..W-M</v>
          </cell>
          <cell r="F587">
            <v>75095</v>
          </cell>
          <cell r="H587">
            <v>12750</v>
          </cell>
          <cell r="M587" t="str">
            <v>Polityka Regionalna</v>
          </cell>
          <cell r="N587" t="str">
            <v>Dochody</v>
          </cell>
          <cell r="O587" t="str">
            <v>Majątkowy</v>
          </cell>
        </row>
        <row r="588">
          <cell r="C588" t="str">
            <v>Program Współpracy Transgranicznej Litwa-Polska-Rosja 2007-2013</v>
          </cell>
          <cell r="E588" t="str">
            <v>Pomoc Techniczna - Funkcjonowanie filii Wspólnego Sekretariatu Technicznego Programu w Urzędzie Marszałkowskim Woj..W-M</v>
          </cell>
          <cell r="F588">
            <v>75095</v>
          </cell>
          <cell r="H588">
            <v>1000</v>
          </cell>
          <cell r="M588" t="str">
            <v>Polityka Regionalna</v>
          </cell>
          <cell r="N588" t="str">
            <v>Wydatki</v>
          </cell>
          <cell r="O588" t="str">
            <v>Bieżący</v>
          </cell>
        </row>
        <row r="589">
          <cell r="C589" t="str">
            <v>Program Współpracy Transgranicznej Litwa-Polska-Rosja 2007-2013</v>
          </cell>
          <cell r="E589" t="str">
            <v>Pomoc Techniczna - Funkcjonowanie filii Wspólnego Sekretariatu Technicznego Programu w Urzędzie Marszałkowskim Woj..W-M</v>
          </cell>
          <cell r="F589">
            <v>75095</v>
          </cell>
          <cell r="H589">
            <v>407076</v>
          </cell>
          <cell r="M589" t="str">
            <v>Polityka Regionalna</v>
          </cell>
          <cell r="N589" t="str">
            <v>Wydatki</v>
          </cell>
          <cell r="O589" t="str">
            <v>Bieżący</v>
          </cell>
        </row>
        <row r="590">
          <cell r="C590" t="str">
            <v>Program Współpracy Transgranicznej Litwa-Polska-Rosja 2007-2013</v>
          </cell>
          <cell r="E590" t="str">
            <v>Pomoc Techniczna - Funkcjonowanie filii Wspólnego Sekretariatu Technicznego Programu w Urzędzie Marszałkowskim Woj..W-M</v>
          </cell>
          <cell r="F590">
            <v>75095</v>
          </cell>
          <cell r="H590">
            <v>61780</v>
          </cell>
          <cell r="M590" t="str">
            <v>Polityka Regionalna</v>
          </cell>
          <cell r="N590" t="str">
            <v>Wydatki</v>
          </cell>
          <cell r="O590" t="str">
            <v>Bieżący</v>
          </cell>
        </row>
        <row r="591">
          <cell r="C591" t="str">
            <v>Program Współpracy Transgranicznej Litwa-Polska-Rosja 2007-2013</v>
          </cell>
          <cell r="E591" t="str">
            <v>Pomoc Techniczna - Funkcjonowanie filii Wspólnego Sekretariatu Technicznego Programu w Urzędzie Marszałkowskim Woj..W-M</v>
          </cell>
          <cell r="F591">
            <v>75095</v>
          </cell>
          <cell r="H591">
            <v>10057</v>
          </cell>
          <cell r="M591" t="str">
            <v>Polityka Regionalna</v>
          </cell>
          <cell r="N591" t="str">
            <v>Wydatki</v>
          </cell>
          <cell r="O591" t="str">
            <v>Bieżący</v>
          </cell>
        </row>
        <row r="592">
          <cell r="C592" t="str">
            <v>Program Współpracy Transgranicznej Litwa-Polska-Rosja 2007-2013</v>
          </cell>
          <cell r="E592" t="str">
            <v>Pomoc Techniczna - Funkcjonowanie filii Wspólnego Sekretariatu Technicznego Programu w Urzędzie Marszałkowskim Woj..W-M</v>
          </cell>
          <cell r="F592">
            <v>75095</v>
          </cell>
          <cell r="H592">
            <v>43700</v>
          </cell>
          <cell r="M592" t="str">
            <v>Polityka Regionalna</v>
          </cell>
          <cell r="N592" t="str">
            <v>Wydatki</v>
          </cell>
          <cell r="O592" t="str">
            <v>Bieżący</v>
          </cell>
        </row>
        <row r="593">
          <cell r="C593" t="str">
            <v>Program Współpracy Transgranicznej Litwa-Polska-Rosja 2007-2013</v>
          </cell>
          <cell r="E593" t="str">
            <v>Pomoc Techniczna - Funkcjonowanie filii Wspólnego Sekretariatu Technicznego Programu w Urzędzie Marszałkowskim Woj..W-M</v>
          </cell>
          <cell r="F593">
            <v>75095</v>
          </cell>
          <cell r="H593">
            <v>21600</v>
          </cell>
          <cell r="M593" t="str">
            <v>Polityka Regionalna</v>
          </cell>
          <cell r="N593" t="str">
            <v>Wydatki</v>
          </cell>
          <cell r="O593" t="str">
            <v>Bieżący</v>
          </cell>
        </row>
        <row r="594">
          <cell r="C594" t="str">
            <v>RPO</v>
          </cell>
          <cell r="E594" t="str">
            <v>Spójny System obsługi inwestora na Warmii i Mazurach - profesjonalne oddziaływanie promocji gospodarczej</v>
          </cell>
          <cell r="F594" t="str">
            <v>75075</v>
          </cell>
          <cell r="H594">
            <v>5165</v>
          </cell>
          <cell r="I594">
            <v>601</v>
          </cell>
          <cell r="M594" t="str">
            <v>Koordynacji Promocji</v>
          </cell>
          <cell r="N594" t="str">
            <v>Wydatki</v>
          </cell>
          <cell r="O594" t="str">
            <v>Bieżący</v>
          </cell>
        </row>
        <row r="595">
          <cell r="C595" t="str">
            <v>Program Współpracy Transgranicznej Litwa-Polska-Rosja 2007-2013</v>
          </cell>
          <cell r="E595" t="str">
            <v>Pomoc Techniczna - Funkcjonowanie filii Wspólnego Sekretariatu Technicznego Programu w Urzędzie Marszałkowskim Woj..W-M</v>
          </cell>
          <cell r="F595">
            <v>75095</v>
          </cell>
          <cell r="H595">
            <v>17700</v>
          </cell>
          <cell r="M595" t="str">
            <v>Polityka Regionalna</v>
          </cell>
          <cell r="N595" t="str">
            <v>Wydatki</v>
          </cell>
          <cell r="O595" t="str">
            <v>Bieżący</v>
          </cell>
        </row>
        <row r="596">
          <cell r="C596" t="str">
            <v>Program Współpracy Transgranicznej Litwa-Polska-Rosja 2007-2013</v>
          </cell>
          <cell r="E596" t="str">
            <v>Pomoc Techniczna - Funkcjonowanie filii Wspólnego Sekretariatu Technicznego Programu w Urzędzie Marszałkowskim Woj..W-M</v>
          </cell>
          <cell r="F596">
            <v>75095</v>
          </cell>
          <cell r="H596">
            <v>4800</v>
          </cell>
          <cell r="M596" t="str">
            <v>Polityka Regionalna</v>
          </cell>
          <cell r="N596" t="str">
            <v>Wydatki</v>
          </cell>
          <cell r="O596" t="str">
            <v>Bieżący</v>
          </cell>
        </row>
        <row r="597">
          <cell r="C597" t="str">
            <v>Program Współpracy Transgranicznej Litwa-Polska-Rosja 2007-2013</v>
          </cell>
          <cell r="E597" t="str">
            <v>Pomoc Techniczna - Funkcjonowanie filii Wspólnego Sekretariatu Technicznego Programu w Urzędzie Marszałkowskim Woj..W-M</v>
          </cell>
          <cell r="F597">
            <v>75095</v>
          </cell>
          <cell r="H597">
            <v>2000</v>
          </cell>
          <cell r="M597" t="str">
            <v>Polityka Regionalna</v>
          </cell>
          <cell r="N597" t="str">
            <v>Wydatki</v>
          </cell>
          <cell r="O597" t="str">
            <v>Bieżący</v>
          </cell>
        </row>
        <row r="598">
          <cell r="C598" t="str">
            <v>Program Współpracy Transgranicznej Litwa-Polska-Rosja 2007-2013</v>
          </cell>
          <cell r="E598" t="str">
            <v>Pomoc Techniczna - Funkcjonowanie filii Wspólnego Sekretariatu Technicznego Programu w Urzędzie Marszałkowskim Woj..W-M</v>
          </cell>
          <cell r="F598">
            <v>75095</v>
          </cell>
          <cell r="H598">
            <v>216500</v>
          </cell>
          <cell r="M598" t="str">
            <v>Polityka Regionalna</v>
          </cell>
          <cell r="N598" t="str">
            <v>Wydatki</v>
          </cell>
          <cell r="O598" t="str">
            <v>Bieżący</v>
          </cell>
        </row>
        <row r="599">
          <cell r="C599" t="str">
            <v>Program Współpracy Transgranicznej Litwa-Polska-Rosja 2007-2013</v>
          </cell>
          <cell r="E599" t="str">
            <v>Pomoc Techniczna - Funkcjonowanie filii Wspólnego Sekretariatu Technicznego Programu w Urzędzie Marszałkowskim Woj..W-M</v>
          </cell>
          <cell r="F599">
            <v>75095</v>
          </cell>
          <cell r="H599">
            <v>7560</v>
          </cell>
          <cell r="M599" t="str">
            <v>Polityka Regionalna</v>
          </cell>
          <cell r="N599" t="str">
            <v>Wydatki</v>
          </cell>
          <cell r="O599" t="str">
            <v>Bieżący</v>
          </cell>
        </row>
        <row r="600">
          <cell r="C600" t="str">
            <v>Program Współpracy Transgranicznej Litwa-Polska-Rosja 2007-2013</v>
          </cell>
          <cell r="E600" t="str">
            <v>Pomoc Techniczna - Funkcjonowanie filii Wspólnego Sekretariatu Technicznego Programu w Urzędzie Marszałkowskim Woj..W-M</v>
          </cell>
          <cell r="F600">
            <v>75095</v>
          </cell>
          <cell r="H600">
            <v>1440</v>
          </cell>
          <cell r="M600" t="str">
            <v>Polityka Regionalna</v>
          </cell>
          <cell r="N600" t="str">
            <v>Wydatki</v>
          </cell>
          <cell r="O600" t="str">
            <v>Bieżący</v>
          </cell>
        </row>
        <row r="601">
          <cell r="C601" t="str">
            <v>Program Współpracy Transgranicznej Litwa-Polska-Rosja 2007-2013</v>
          </cell>
          <cell r="E601" t="str">
            <v>Pomoc Techniczna - Funkcjonowanie filii Wspólnego Sekretariatu Technicznego Programu w Urzędzie Marszałkowskim Woj..W-M</v>
          </cell>
          <cell r="F601">
            <v>75095</v>
          </cell>
          <cell r="H601">
            <v>4800</v>
          </cell>
          <cell r="M601" t="str">
            <v>Polityka Regionalna</v>
          </cell>
          <cell r="N601" t="str">
            <v>Wydatki</v>
          </cell>
          <cell r="O601" t="str">
            <v>Bieżący</v>
          </cell>
        </row>
        <row r="602">
          <cell r="C602" t="str">
            <v>Program Współpracy Transgranicznej Litwa-Polska-Rosja 2007-2013</v>
          </cell>
          <cell r="E602" t="str">
            <v>Pomoc Techniczna - Funkcjonowanie filii Wspólnego Sekretariatu Technicznego Programu w Urzędzie Marszałkowskim Woj..W-M</v>
          </cell>
          <cell r="F602">
            <v>75095</v>
          </cell>
          <cell r="H602">
            <v>16000</v>
          </cell>
          <cell r="M602" t="str">
            <v>Polityka Regionalna</v>
          </cell>
          <cell r="N602" t="str">
            <v>Wydatki</v>
          </cell>
          <cell r="O602" t="str">
            <v>Bieżący</v>
          </cell>
        </row>
        <row r="603">
          <cell r="C603" t="str">
            <v>Program Współpracy Transgranicznej Litwa-Polska-Rosja 2007-2013</v>
          </cell>
          <cell r="E603" t="str">
            <v>Pomoc Techniczna - Funkcjonowanie filii Wspólnego Sekretariatu Technicznego Programu w Urzędzie Marszałkowskim Woj..W-M</v>
          </cell>
          <cell r="F603">
            <v>75095</v>
          </cell>
          <cell r="H603">
            <v>19000</v>
          </cell>
          <cell r="M603" t="str">
            <v>Polityka Regionalna</v>
          </cell>
          <cell r="N603" t="str">
            <v>Wydatki</v>
          </cell>
          <cell r="O603" t="str">
            <v>Bieżący</v>
          </cell>
        </row>
        <row r="604">
          <cell r="C604" t="str">
            <v>Program Współpracy Transgranicznej Litwa-Polska-Rosja 2007-2013</v>
          </cell>
          <cell r="E604" t="str">
            <v>Pomoc Techniczna - Funkcjonowanie filii Wspólnego Sekretariatu Technicznego Programu w Urzędzie Marszałkowskim Woj..W-M</v>
          </cell>
          <cell r="F604">
            <v>75095</v>
          </cell>
          <cell r="H604">
            <v>75200</v>
          </cell>
          <cell r="M604" t="str">
            <v>Polityka Regionalna</v>
          </cell>
          <cell r="N604" t="str">
            <v>Wydatki</v>
          </cell>
          <cell r="O604" t="str">
            <v>Bieżący</v>
          </cell>
        </row>
        <row r="605">
          <cell r="C605" t="str">
            <v>Program Współpracy Transgranicznej Litwa-Polska-Rosja 2007-2013</v>
          </cell>
          <cell r="E605" t="str">
            <v>Pomoc Techniczna - Funkcjonowanie filii Wspólnego Sekretariatu Technicznego Programu w Urzędzie Marszałkowskim Woj..W-M</v>
          </cell>
          <cell r="F605">
            <v>75095</v>
          </cell>
          <cell r="H605">
            <v>17500</v>
          </cell>
          <cell r="M605" t="str">
            <v>Polityka Regionalna</v>
          </cell>
          <cell r="N605" t="str">
            <v>Wydatki</v>
          </cell>
          <cell r="O605" t="str">
            <v>Bieżący</v>
          </cell>
        </row>
        <row r="606">
          <cell r="C606" t="str">
            <v>Program Współpracy Transgranicznej Litwa-Polska-Rosja 2007-2013</v>
          </cell>
          <cell r="E606" t="str">
            <v>Pomoc Techniczna - Funkcjonowanie filii Wspólnego Sekretariatu Technicznego Programu w Urzędzie Marszałkowskim Woj..W-M</v>
          </cell>
          <cell r="F606">
            <v>75095</v>
          </cell>
          <cell r="H606">
            <v>12000</v>
          </cell>
          <cell r="M606" t="str">
            <v>Polityka Regionalna</v>
          </cell>
          <cell r="N606" t="str">
            <v>Wydatki</v>
          </cell>
          <cell r="O606" t="str">
            <v>Bieżący</v>
          </cell>
        </row>
        <row r="607">
          <cell r="C607" t="str">
            <v>Program Współpracy Transgranicznej Litwa-Polska-Rosja 2007-2013</v>
          </cell>
          <cell r="E607" t="str">
            <v>Pomoc Techniczna - Funkcjonowanie filii Wspólnego Sekretariatu Technicznego Programu w Urzędzie Marszałkowskim Woj..W-M</v>
          </cell>
          <cell r="F607">
            <v>75095</v>
          </cell>
          <cell r="H607">
            <v>20000</v>
          </cell>
          <cell r="M607" t="str">
            <v>Polityka Regionalna</v>
          </cell>
          <cell r="N607" t="str">
            <v>Wydatki</v>
          </cell>
          <cell r="O607" t="str">
            <v>Bieżący</v>
          </cell>
        </row>
        <row r="608">
          <cell r="C608" t="str">
            <v>RPO</v>
          </cell>
          <cell r="E608" t="str">
            <v>Spójny System obsługi inwestora na Warmii i Mazurach - profesjonalne oddziaływanie promocji gospodarczej</v>
          </cell>
          <cell r="F608" t="str">
            <v>75075</v>
          </cell>
          <cell r="H608">
            <v>107055</v>
          </cell>
          <cell r="I608">
            <v>0</v>
          </cell>
          <cell r="M608" t="str">
            <v>Koordynacji Promocji</v>
          </cell>
          <cell r="N608" t="str">
            <v>Wydatki</v>
          </cell>
          <cell r="O608" t="str">
            <v>Bieżący</v>
          </cell>
        </row>
        <row r="609">
          <cell r="C609" t="str">
            <v>Program Współpracy Transgranicznej Litwa-Polska-Rosja 2007-2013</v>
          </cell>
          <cell r="E609" t="str">
            <v>Pomoc Techniczna - Funkcjonowanie filii Wspólnego Sekretariatu Technicznego Programu w Urzędzie Marszałkowskim Woj..W-M</v>
          </cell>
          <cell r="F609">
            <v>75095</v>
          </cell>
          <cell r="H609">
            <v>18000</v>
          </cell>
          <cell r="M609" t="str">
            <v>Polityka Regionalna</v>
          </cell>
          <cell r="N609" t="str">
            <v>Wydatki</v>
          </cell>
          <cell r="O609" t="str">
            <v>Majątkowy</v>
          </cell>
        </row>
        <row r="610">
          <cell r="C610" t="str">
            <v>Program Współpracy Transgranicznej Litwa-Polska-Rosja 2007-2013</v>
          </cell>
          <cell r="E610" t="str">
            <v>Pomoc Techniczna - Funkcjonowanie filii Wspólnego Sekretariatu Technicznego Programu w Urzędzie Marszałkowskim Woj..W-M</v>
          </cell>
          <cell r="F610">
            <v>75095</v>
          </cell>
          <cell r="H610">
            <v>959713</v>
          </cell>
          <cell r="M610" t="str">
            <v>Polityka Regionalna</v>
          </cell>
          <cell r="N610" t="str">
            <v>Dochody</v>
          </cell>
          <cell r="O610" t="str">
            <v>Bieżący</v>
          </cell>
        </row>
        <row r="611">
          <cell r="C611" t="str">
            <v>Program Współpracy Transgranicznej Litwa-Polska-Rosja 2007-2013</v>
          </cell>
          <cell r="E611" t="str">
            <v>Pomoc Techniczna - Funkcjonowanie filii Wspólnego Sekretariatu Technicznego Programu w Urzędzie Marszałkowskim Woj..W-M</v>
          </cell>
          <cell r="F611">
            <v>75095</v>
          </cell>
          <cell r="H611">
            <v>18000</v>
          </cell>
          <cell r="M611" t="str">
            <v>Polityka Regionalna</v>
          </cell>
          <cell r="N611" t="str">
            <v>Dochody</v>
          </cell>
          <cell r="O611" t="str">
            <v>Majątkowy</v>
          </cell>
        </row>
        <row r="612">
          <cell r="C612" t="str">
            <v>Program Współpracy Transgranicznej Litwa-Polska-Rosja 2007-2013</v>
          </cell>
          <cell r="E612" t="str">
            <v xml:space="preserve">Strategia Rozwoju Zalewu Wiślanego / Kaliningradzkiego </v>
          </cell>
          <cell r="F612">
            <v>75095</v>
          </cell>
          <cell r="H612">
            <v>5400</v>
          </cell>
          <cell r="M612" t="str">
            <v>Polityka Regionalna</v>
          </cell>
          <cell r="N612" t="str">
            <v>Wydatki</v>
          </cell>
          <cell r="O612" t="str">
            <v>Bieżący</v>
          </cell>
        </row>
        <row r="613">
          <cell r="C613" t="str">
            <v>Program Współpracy Transgranicznej Litwa-Polska-Rosja 2007-2013</v>
          </cell>
          <cell r="E613" t="str">
            <v xml:space="preserve">Strategia Rozwoju Zalewu Wiślanego / Kaliningradzkiego </v>
          </cell>
          <cell r="F613">
            <v>75095</v>
          </cell>
          <cell r="H613">
            <v>1188</v>
          </cell>
          <cell r="M613" t="str">
            <v>Polityka Regionalna</v>
          </cell>
          <cell r="N613" t="str">
            <v>Wydatki</v>
          </cell>
          <cell r="O613" t="str">
            <v>Bieżący</v>
          </cell>
        </row>
        <row r="614">
          <cell r="C614" t="str">
            <v>Program Współpracy Transgranicznej Litwa-Polska-Rosja 2007-2013</v>
          </cell>
          <cell r="E614" t="str">
            <v xml:space="preserve">Strategia Rozwoju Zalewu Wiślanego / Kaliningradzkiego </v>
          </cell>
          <cell r="F614">
            <v>75095</v>
          </cell>
          <cell r="H614">
            <v>162</v>
          </cell>
          <cell r="M614" t="str">
            <v>Polityka Regionalna</v>
          </cell>
          <cell r="N614" t="str">
            <v>Wydatki</v>
          </cell>
          <cell r="O614" t="str">
            <v>Bieżący</v>
          </cell>
        </row>
        <row r="615">
          <cell r="C615" t="str">
            <v>Program Współpracy Transgranicznej Litwa-Polska-Rosja 2007-2013</v>
          </cell>
          <cell r="E615" t="str">
            <v xml:space="preserve">Strategia Rozwoju Zalewu Wiślanego / Kaliningradzkiego </v>
          </cell>
          <cell r="F615">
            <v>75095</v>
          </cell>
          <cell r="H615">
            <v>270</v>
          </cell>
          <cell r="M615" t="str">
            <v>Polityka Regionalna</v>
          </cell>
          <cell r="N615" t="str">
            <v>Wydatki</v>
          </cell>
          <cell r="O615" t="str">
            <v>Bieżący</v>
          </cell>
        </row>
        <row r="616">
          <cell r="C616" t="str">
            <v>Program Współpracy Transgranicznej Litwa-Polska-Rosja 2007-2013</v>
          </cell>
          <cell r="E616" t="str">
            <v xml:space="preserve">Strategia Rozwoju Zalewu Wiślanego / Kaliningradzkiego </v>
          </cell>
          <cell r="F616">
            <v>75095</v>
          </cell>
          <cell r="H616">
            <v>270</v>
          </cell>
          <cell r="M616" t="str">
            <v>Polityka Regionalna</v>
          </cell>
          <cell r="N616" t="str">
            <v>Wydatki</v>
          </cell>
          <cell r="O616" t="str">
            <v>Bieżący</v>
          </cell>
        </row>
        <row r="617">
          <cell r="C617" t="str">
            <v>Program Współpracy Transgranicznej Litwa-Polska-Rosja 2007-2013</v>
          </cell>
          <cell r="E617" t="str">
            <v xml:space="preserve">Strategia Rozwoju Zalewu Wiślanego / Kaliningradzkiego </v>
          </cell>
          <cell r="F617">
            <v>75095</v>
          </cell>
          <cell r="H617">
            <v>2700</v>
          </cell>
          <cell r="M617" t="str">
            <v>Polityka Regionalna</v>
          </cell>
          <cell r="N617" t="str">
            <v>Wydatki</v>
          </cell>
          <cell r="O617" t="str">
            <v>Bieżący</v>
          </cell>
        </row>
        <row r="618">
          <cell r="C618" t="str">
            <v>Program Współpracy Transgranicznej Litwa-Polska-Rosja 2007-2013</v>
          </cell>
          <cell r="E618" t="str">
            <v xml:space="preserve">Strategia Rozwoju Zalewu Wiślanego / Kaliningradzkiego </v>
          </cell>
          <cell r="F618">
            <v>75095</v>
          </cell>
          <cell r="H618">
            <v>900</v>
          </cell>
          <cell r="M618" t="str">
            <v>Polityka Regionalna</v>
          </cell>
          <cell r="N618" t="str">
            <v>Wydatki</v>
          </cell>
          <cell r="O618" t="str">
            <v>Bieżący</v>
          </cell>
        </row>
        <row r="619">
          <cell r="C619" t="str">
            <v>Program Współpracy Transgranicznej Litwa-Polska-Rosja 2007-2013</v>
          </cell>
          <cell r="E619" t="str">
            <v xml:space="preserve">Strategia Rozwoju Zalewu Wiślanego / Kaliningradzkiego </v>
          </cell>
          <cell r="F619">
            <v>75095</v>
          </cell>
          <cell r="H619">
            <v>1800</v>
          </cell>
          <cell r="M619" t="str">
            <v>Polityka Regionalna</v>
          </cell>
          <cell r="N619" t="str">
            <v>Wydatki</v>
          </cell>
          <cell r="O619" t="str">
            <v>Bieżący</v>
          </cell>
        </row>
        <row r="620">
          <cell r="C620" t="str">
            <v>Program Współpracy Transgranicznej Litwa-Polska-Rosja 2007-2013</v>
          </cell>
          <cell r="E620" t="str">
            <v xml:space="preserve">Strategia Rozwoju Zalewu Wiślanego / Kaliningradzkiego </v>
          </cell>
          <cell r="F620">
            <v>75095</v>
          </cell>
          <cell r="H620">
            <v>2700</v>
          </cell>
          <cell r="M620" t="str">
            <v>Polityka Regionalna</v>
          </cell>
          <cell r="N620" t="str">
            <v>Wydatki</v>
          </cell>
          <cell r="O620" t="str">
            <v>Bieżący</v>
          </cell>
        </row>
        <row r="621">
          <cell r="C621" t="str">
            <v>RPO</v>
          </cell>
          <cell r="E621" t="str">
            <v>Spójny System obsługi inwestora na Warmii i Mazurach - profesjonalne oddziaływanie promocji gospodarczej</v>
          </cell>
          <cell r="F621" t="str">
            <v>75075</v>
          </cell>
          <cell r="H621">
            <v>427</v>
          </cell>
          <cell r="I621">
            <v>31</v>
          </cell>
          <cell r="M621" t="str">
            <v>Koordynacji Promocji</v>
          </cell>
          <cell r="N621" t="str">
            <v>Wydatki</v>
          </cell>
          <cell r="O621" t="str">
            <v>Bieżący</v>
          </cell>
        </row>
        <row r="622">
          <cell r="C622" t="str">
            <v>RPO</v>
          </cell>
          <cell r="E622" t="str">
            <v>Spójny System obsługi inwestora na Warmii i Mazurach - profesjonalne oddziaływanie promocji gospodarczej</v>
          </cell>
          <cell r="F622" t="str">
            <v>75075</v>
          </cell>
          <cell r="H622">
            <v>5700</v>
          </cell>
          <cell r="I622">
            <v>1704</v>
          </cell>
          <cell r="M622" t="str">
            <v>Koordynacji Promocji</v>
          </cell>
          <cell r="N622" t="str">
            <v>Wydatki</v>
          </cell>
          <cell r="O622" t="str">
            <v>Bieżący</v>
          </cell>
        </row>
        <row r="623">
          <cell r="C623" t="str">
            <v>Program Operacyjny Rozwój Polski Wschodniej 2007-2013</v>
          </cell>
          <cell r="E623" t="str">
            <v>Sieć Szerokopasmowa Polski Wschodniej</v>
          </cell>
          <cell r="F623" t="str">
            <v>60053</v>
          </cell>
          <cell r="H623">
            <v>12346</v>
          </cell>
          <cell r="I623">
            <v>2932</v>
          </cell>
          <cell r="M623" t="str">
            <v>Społeczeństwo Informacyjne</v>
          </cell>
          <cell r="N623" t="str">
            <v>Wydatki</v>
          </cell>
          <cell r="O623" t="str">
            <v>Bieżący</v>
          </cell>
        </row>
        <row r="624">
          <cell r="C624" t="str">
            <v>Program Operacyjny Rozwój Polski Wschodniej 2007-2013</v>
          </cell>
          <cell r="E624" t="str">
            <v>Sieć Szerokopasmowa Polski Wschodniej</v>
          </cell>
          <cell r="F624" t="str">
            <v>60053</v>
          </cell>
          <cell r="H624">
            <v>1876</v>
          </cell>
          <cell r="I624">
            <v>391</v>
          </cell>
          <cell r="M624" t="str">
            <v>Społeczeństwo Informacyjne</v>
          </cell>
          <cell r="N624" t="str">
            <v>Wydatki</v>
          </cell>
          <cell r="O624" t="str">
            <v>Bieżący</v>
          </cell>
        </row>
        <row r="625">
          <cell r="C625" t="str">
            <v>Program Operacyjny Rozwój Polski Wschodniej 2007-2013</v>
          </cell>
          <cell r="E625" t="str">
            <v>Sieć Szerokopasmowa Polski Wschodniej</v>
          </cell>
          <cell r="F625" t="str">
            <v>60053</v>
          </cell>
          <cell r="H625">
            <v>303</v>
          </cell>
          <cell r="I625">
            <v>63</v>
          </cell>
          <cell r="M625" t="str">
            <v>Społeczeństwo Informacyjne</v>
          </cell>
          <cell r="N625" t="str">
            <v>Wydatki</v>
          </cell>
          <cell r="O625" t="str">
            <v>Bieżący</v>
          </cell>
        </row>
        <row r="626">
          <cell r="C626" t="str">
            <v>Program Operacyjny Rozwój Polski Wschodniej 2007-2013</v>
          </cell>
          <cell r="E626" t="str">
            <v>Sieć Szerokopasmowa Polski Wschodniej</v>
          </cell>
          <cell r="F626" t="str">
            <v>60053</v>
          </cell>
          <cell r="H626">
            <v>2500</v>
          </cell>
          <cell r="I626">
            <v>0</v>
          </cell>
          <cell r="M626" t="str">
            <v>Społeczeństwo Informacyjne</v>
          </cell>
          <cell r="N626" t="str">
            <v>Wydatki</v>
          </cell>
          <cell r="O626" t="str">
            <v>Bieżący</v>
          </cell>
        </row>
        <row r="627">
          <cell r="C627" t="str">
            <v>Program Operacyjny Rozwój Polski Wschodniej 2007-2013</v>
          </cell>
          <cell r="E627" t="str">
            <v>Sieć Szerokopasmowa Polski Wschodniej</v>
          </cell>
          <cell r="F627" t="str">
            <v>60053</v>
          </cell>
          <cell r="H627">
            <v>22764</v>
          </cell>
          <cell r="I627">
            <v>480</v>
          </cell>
          <cell r="M627" t="str">
            <v>Społeczeństwo Informacyjne</v>
          </cell>
          <cell r="N627" t="str">
            <v>Wydatki</v>
          </cell>
          <cell r="O627" t="str">
            <v>Bieżący</v>
          </cell>
        </row>
        <row r="628">
          <cell r="C628" t="str">
            <v>Program Operacyjny Rozwój Polski Wschodniej 2007-2013</v>
          </cell>
          <cell r="E628" t="str">
            <v>Sieć Szerokopasmowa Polski Wschodniej</v>
          </cell>
          <cell r="F628" t="str">
            <v>60053</v>
          </cell>
          <cell r="H628">
            <v>-17073</v>
          </cell>
          <cell r="I628">
            <v>0</v>
          </cell>
          <cell r="M628" t="str">
            <v>Społeczeństwo Informacyjne</v>
          </cell>
          <cell r="N628" t="str">
            <v>Wydatki</v>
          </cell>
          <cell r="O628" t="str">
            <v>Bieżący</v>
          </cell>
        </row>
        <row r="629">
          <cell r="C629" t="str">
            <v>Program Operacyjny Rozwój Polski Wschodniej 2007-2013</v>
          </cell>
          <cell r="E629" t="str">
            <v>Sieć Szerokopasmowa Polski Wschodniej</v>
          </cell>
          <cell r="F629" t="str">
            <v>60053</v>
          </cell>
          <cell r="H629">
            <v>228</v>
          </cell>
          <cell r="I629">
            <v>0</v>
          </cell>
          <cell r="M629" t="str">
            <v>Społeczeństwo Informacyjne</v>
          </cell>
          <cell r="N629" t="str">
            <v>Wydatki</v>
          </cell>
          <cell r="O629" t="str">
            <v>Bieżący</v>
          </cell>
        </row>
        <row r="630">
          <cell r="C630" t="str">
            <v>Program Współpracy Transgranicznej Litwa-Polska-Rosja 2007-2013</v>
          </cell>
          <cell r="E630" t="str">
            <v xml:space="preserve">Strategia Rozwoju Zalewu Wiślanego / Kaliningradzkiego </v>
          </cell>
          <cell r="F630">
            <v>75095</v>
          </cell>
          <cell r="H630">
            <v>15390</v>
          </cell>
          <cell r="M630" t="str">
            <v>Polityka Regionalna</v>
          </cell>
          <cell r="N630" t="str">
            <v>Dochody</v>
          </cell>
          <cell r="O630" t="str">
            <v>Bieżący</v>
          </cell>
        </row>
        <row r="631">
          <cell r="C631" t="str">
            <v>Program Współpracy Transnarodowej Region Morza Bałtyckiego 2007-2013</v>
          </cell>
          <cell r="E631" t="str">
            <v>TransBaltic- w kierunku zintegrowanego systemu transportowego w Regionie Morza Bałtyckiego</v>
          </cell>
          <cell r="F631">
            <v>75095</v>
          </cell>
          <cell r="H631">
            <v>16490</v>
          </cell>
          <cell r="I631">
            <v>4289</v>
          </cell>
          <cell r="M631" t="str">
            <v>Polityka Regionalna</v>
          </cell>
          <cell r="N631" t="str">
            <v>Wydatki</v>
          </cell>
          <cell r="O631" t="str">
            <v>Bieżący</v>
          </cell>
        </row>
        <row r="632">
          <cell r="C632" t="str">
            <v>Program Współpracy Transnarodowej Region Morza Bałtyckiego 2007-2013</v>
          </cell>
          <cell r="E632" t="str">
            <v>TransBaltic- w kierunku zintegrowanego systemu transportowego w Regionie Morza Bałtyckiego</v>
          </cell>
          <cell r="F632">
            <v>75095</v>
          </cell>
          <cell r="H632">
            <v>3570</v>
          </cell>
          <cell r="I632">
            <v>651</v>
          </cell>
          <cell r="M632" t="str">
            <v>Polityka Regionalna</v>
          </cell>
          <cell r="N632" t="str">
            <v>Wydatki</v>
          </cell>
          <cell r="O632" t="str">
            <v>Bieżący</v>
          </cell>
        </row>
        <row r="633">
          <cell r="C633" t="str">
            <v>Program Współpracy Transnarodowej Region Morza Bałtyckiego 2007-2013</v>
          </cell>
          <cell r="E633" t="str">
            <v>TransBaltic- w kierunku zintegrowanego systemu transportowego w Regionie Morza Bałtyckiego</v>
          </cell>
          <cell r="F633">
            <v>75095</v>
          </cell>
          <cell r="H633">
            <v>510</v>
          </cell>
          <cell r="I633">
            <v>105</v>
          </cell>
          <cell r="M633" t="str">
            <v>Polityka Regionalna</v>
          </cell>
          <cell r="N633" t="str">
            <v>Wydatki</v>
          </cell>
          <cell r="O633" t="str">
            <v>Bieżący</v>
          </cell>
        </row>
        <row r="634">
          <cell r="C634" t="str">
            <v>Program Współpracy Transnarodowej Region Morza Bałtyckiego 2007-2013</v>
          </cell>
          <cell r="E634" t="str">
            <v>TransBaltic- w kierunku zintegrowanego systemu transportowego w Regionie Morza Bałtyckiego</v>
          </cell>
          <cell r="F634">
            <v>75095</v>
          </cell>
          <cell r="H634">
            <v>850</v>
          </cell>
          <cell r="M634" t="str">
            <v>Polityka Regionalna</v>
          </cell>
          <cell r="N634" t="str">
            <v>Wydatki</v>
          </cell>
          <cell r="O634" t="str">
            <v>Bieżący</v>
          </cell>
        </row>
        <row r="635">
          <cell r="C635" t="str">
            <v>Program Współpracy Transnarodowej Region Morza Bałtyckiego 2007-2013</v>
          </cell>
          <cell r="E635" t="str">
            <v>TransBaltic- w kierunku zintegrowanego systemu transportowego w Regionie Morza Bałtyckiego</v>
          </cell>
          <cell r="F635">
            <v>75095</v>
          </cell>
          <cell r="H635">
            <v>510</v>
          </cell>
          <cell r="I635">
            <v>141</v>
          </cell>
          <cell r="M635" t="str">
            <v>Polityka Regionalna</v>
          </cell>
          <cell r="N635" t="str">
            <v>Wydatki</v>
          </cell>
          <cell r="O635" t="str">
            <v>Bieżący</v>
          </cell>
        </row>
        <row r="636">
          <cell r="C636" t="str">
            <v>Program Współpracy Transnarodowej Region Morza Bałtyckiego 2007-2013</v>
          </cell>
          <cell r="E636" t="str">
            <v>TransBaltic- w kierunku zintegrowanego systemu transportowego w Regionie Morza Bałtyckiego</v>
          </cell>
          <cell r="F636">
            <v>75095</v>
          </cell>
          <cell r="H636">
            <v>45900</v>
          </cell>
          <cell r="I636">
            <v>22704</v>
          </cell>
          <cell r="M636" t="str">
            <v>Polityka Regionalna</v>
          </cell>
          <cell r="N636" t="str">
            <v>Wydatki</v>
          </cell>
          <cell r="O636" t="str">
            <v>Bieżący</v>
          </cell>
        </row>
        <row r="637">
          <cell r="C637" t="str">
            <v>Program Współpracy Transnarodowej Region Morza Bałtyckiego 2007-2013</v>
          </cell>
          <cell r="E637" t="str">
            <v>TransBaltic- w kierunku zintegrowanego systemu transportowego w Regionie Morza Bałtyckiego</v>
          </cell>
          <cell r="F637">
            <v>75095</v>
          </cell>
          <cell r="H637">
            <v>340</v>
          </cell>
          <cell r="M637" t="str">
            <v>Polityka Regionalna</v>
          </cell>
          <cell r="N637" t="str">
            <v>Wydatki</v>
          </cell>
          <cell r="O637" t="str">
            <v>Bieżący</v>
          </cell>
        </row>
        <row r="638">
          <cell r="C638" t="str">
            <v>Program Współpracy Transnarodowej Region Morza Bałtyckiego 2007-2013</v>
          </cell>
          <cell r="E638" t="str">
            <v>TransBaltic- w kierunku zintegrowanego systemu transportowego w Regionie Morza Bałtyckiego</v>
          </cell>
          <cell r="F638">
            <v>75095</v>
          </cell>
          <cell r="H638">
            <v>51000</v>
          </cell>
          <cell r="M638" t="str">
            <v>Polityka Regionalna</v>
          </cell>
          <cell r="N638" t="str">
            <v>Wydatki</v>
          </cell>
          <cell r="O638" t="str">
            <v>Bieżący</v>
          </cell>
        </row>
        <row r="639">
          <cell r="C639" t="str">
            <v>Program Współpracy Transnarodowej Region Morza Bałtyckiego 2007-2013</v>
          </cell>
          <cell r="E639" t="str">
            <v>TransBaltic- w kierunku zintegrowanego systemu transportowego w Regionie Morza Bałtyckiego</v>
          </cell>
          <cell r="F639">
            <v>75095</v>
          </cell>
          <cell r="H639">
            <v>1020</v>
          </cell>
          <cell r="I639">
            <v>49</v>
          </cell>
          <cell r="M639" t="str">
            <v>Polityka Regionalna</v>
          </cell>
          <cell r="N639" t="str">
            <v>Wydatki</v>
          </cell>
          <cell r="O639" t="str">
            <v>Bieżący</v>
          </cell>
        </row>
        <row r="640">
          <cell r="C640" t="str">
            <v>Program Współpracy Transnarodowej Region Morza Bałtyckiego 2007-2013</v>
          </cell>
          <cell r="E640" t="str">
            <v>TransBaltic- w kierunku zintegrowanego systemu transportowego w Regionie Morza Bałtyckiego</v>
          </cell>
          <cell r="F640">
            <v>75095</v>
          </cell>
          <cell r="H640">
            <v>30141</v>
          </cell>
          <cell r="I640">
            <v>23346</v>
          </cell>
          <cell r="M640" t="str">
            <v>Polityka Regionalna</v>
          </cell>
          <cell r="N640" t="str">
            <v>Wydatki</v>
          </cell>
          <cell r="O640" t="str">
            <v>Bieżący</v>
          </cell>
        </row>
        <row r="641">
          <cell r="C641" t="str">
            <v>Program Operacyjny Rozwój Polski Wschodniej 2007-2013</v>
          </cell>
          <cell r="E641" t="str">
            <v>Sieć Szerokopasmowa Polski Wschodniej</v>
          </cell>
          <cell r="F641" t="str">
            <v>60053</v>
          </cell>
          <cell r="H641">
            <v>11382</v>
          </cell>
          <cell r="I641">
            <v>14797</v>
          </cell>
          <cell r="M641" t="str">
            <v>Społeczeństwo Informacyjne</v>
          </cell>
          <cell r="N641" t="str">
            <v>Wydatki</v>
          </cell>
          <cell r="O641" t="str">
            <v>Bieżący</v>
          </cell>
        </row>
        <row r="642">
          <cell r="C642" t="str">
            <v>Program Operacyjny Rozwój Polski Wschodniej 2007-2013</v>
          </cell>
          <cell r="E642" t="str">
            <v>Sieć Szerokopasmowa Polski Wschodniej</v>
          </cell>
          <cell r="F642" t="str">
            <v>60053</v>
          </cell>
          <cell r="H642">
            <v>17073</v>
          </cell>
          <cell r="I642">
            <v>0</v>
          </cell>
          <cell r="M642" t="str">
            <v>Społeczeństwo Informacyjne</v>
          </cell>
          <cell r="N642" t="str">
            <v>Wydatki</v>
          </cell>
          <cell r="O642" t="str">
            <v>Bieżący</v>
          </cell>
        </row>
        <row r="643">
          <cell r="C643" t="str">
            <v>Program Operacyjny Rozwój Polski Wschodniej 2007-2013</v>
          </cell>
          <cell r="E643" t="str">
            <v>Sieć Szerokopasmowa Polski Wschodniej</v>
          </cell>
          <cell r="F643" t="str">
            <v>60053</v>
          </cell>
          <cell r="H643">
            <v>455</v>
          </cell>
          <cell r="I643">
            <v>0</v>
          </cell>
          <cell r="M643" t="str">
            <v>Społeczeństwo Informacyjne</v>
          </cell>
          <cell r="N643" t="str">
            <v>Wydatki</v>
          </cell>
          <cell r="O643" t="str">
            <v>Bieżący</v>
          </cell>
        </row>
        <row r="644">
          <cell r="C644" t="str">
            <v>Program Operacyjny Rozwój Polski Wschodniej 2007-2013</v>
          </cell>
          <cell r="E644" t="str">
            <v>Sieć Szerokopasmowa Polski Wschodniej</v>
          </cell>
          <cell r="F644" t="str">
            <v>60053</v>
          </cell>
          <cell r="H644">
            <v>455</v>
          </cell>
          <cell r="I644">
            <v>0</v>
          </cell>
          <cell r="M644" t="str">
            <v>Społeczeństwo Informacyjne</v>
          </cell>
          <cell r="N644" t="str">
            <v>Wydatki</v>
          </cell>
          <cell r="O644" t="str">
            <v>Bieżący</v>
          </cell>
        </row>
        <row r="645">
          <cell r="C645" t="str">
            <v>Program Operacyjny Rozwój Polski Wschodniej 2007-2013</v>
          </cell>
          <cell r="E645" t="str">
            <v>Sieć Szerokopasmowa Polski Wschodniej</v>
          </cell>
          <cell r="F645" t="str">
            <v>60053</v>
          </cell>
          <cell r="H645">
            <v>4553</v>
          </cell>
          <cell r="I645">
            <v>0</v>
          </cell>
          <cell r="M645" t="str">
            <v>Społeczeństwo Informacyjne</v>
          </cell>
          <cell r="N645" t="str">
            <v>Wydatki</v>
          </cell>
          <cell r="O645" t="str">
            <v>Bieżący</v>
          </cell>
        </row>
        <row r="646">
          <cell r="C646" t="str">
            <v>Program Operacyjny Rozwój Polski Wschodniej 2007-2013</v>
          </cell>
          <cell r="E646" t="str">
            <v>Sieć Szerokopasmowa Polski Wschodniej</v>
          </cell>
          <cell r="F646" t="str">
            <v>60053</v>
          </cell>
          <cell r="H646">
            <v>22764</v>
          </cell>
          <cell r="I646">
            <v>0</v>
          </cell>
          <cell r="M646" t="str">
            <v>Społeczeństwo Informacyjne</v>
          </cell>
          <cell r="N646" t="str">
            <v>Wydatki</v>
          </cell>
          <cell r="O646" t="str">
            <v>Bieżący</v>
          </cell>
        </row>
        <row r="647">
          <cell r="C647" t="str">
            <v>Program Operacyjny Rozwój Polski Wschodniej 2007-2013</v>
          </cell>
          <cell r="E647" t="str">
            <v>Sieć Szerokopasmowa Polski Wschodniej</v>
          </cell>
          <cell r="F647" t="str">
            <v>60053</v>
          </cell>
          <cell r="H647">
            <v>2276</v>
          </cell>
          <cell r="I647">
            <v>0</v>
          </cell>
          <cell r="M647" t="str">
            <v>Społeczeństwo Informacyjne</v>
          </cell>
          <cell r="N647" t="str">
            <v>Wydatki</v>
          </cell>
          <cell r="O647" t="str">
            <v>Bieżący</v>
          </cell>
        </row>
        <row r="648">
          <cell r="C648" t="str">
            <v>Program Operacyjny Rozwój Polski Wschodniej 2007-2013</v>
          </cell>
          <cell r="E648" t="str">
            <v>Sieć Szerokopasmowa Polski Wschodniej</v>
          </cell>
          <cell r="F648" t="str">
            <v>60053</v>
          </cell>
          <cell r="H648">
            <v>2276</v>
          </cell>
          <cell r="I648">
            <v>0</v>
          </cell>
          <cell r="M648" t="str">
            <v>Społeczeństwo Informacyjne</v>
          </cell>
          <cell r="N648" t="str">
            <v>Wydatki</v>
          </cell>
          <cell r="O648" t="str">
            <v>Bieżący</v>
          </cell>
        </row>
        <row r="649">
          <cell r="C649" t="str">
            <v>Program Operacyjny Rozwój Polski Wschodniej 2007-2013</v>
          </cell>
          <cell r="E649" t="str">
            <v>Sieć Szerokopasmowa Polski Wschodniej</v>
          </cell>
          <cell r="F649" t="str">
            <v>60053</v>
          </cell>
          <cell r="H649">
            <v>228</v>
          </cell>
          <cell r="I649">
            <v>0</v>
          </cell>
          <cell r="M649" t="str">
            <v>Społeczeństwo Informacyjne</v>
          </cell>
          <cell r="N649" t="str">
            <v>Wydatki</v>
          </cell>
          <cell r="O649" t="str">
            <v>Bieżący</v>
          </cell>
        </row>
        <row r="650">
          <cell r="C650" t="str">
            <v>Program Operacyjny Rozwój Polski Wschodniej 2007-2013</v>
          </cell>
          <cell r="E650" t="str">
            <v>Sieć Szerokopasmowa Polski Wschodniej</v>
          </cell>
          <cell r="F650" t="str">
            <v>60053</v>
          </cell>
          <cell r="H650">
            <v>2276</v>
          </cell>
          <cell r="I650">
            <v>0</v>
          </cell>
          <cell r="M650" t="str">
            <v>Społeczeństwo Informacyjne</v>
          </cell>
          <cell r="N650" t="str">
            <v>Wydatki</v>
          </cell>
          <cell r="O650" t="str">
            <v>Bieżący</v>
          </cell>
        </row>
        <row r="651">
          <cell r="C651" t="str">
            <v>Program Operacyjny Rozwój Polski Wschodniej 2007-2013</v>
          </cell>
          <cell r="E651" t="str">
            <v>Sieć Szerokopasmowa Polski Wschodniej</v>
          </cell>
          <cell r="F651" t="str">
            <v>60053</v>
          </cell>
          <cell r="H651">
            <v>2276</v>
          </cell>
          <cell r="I651">
            <v>0</v>
          </cell>
          <cell r="M651" t="str">
            <v>Społeczeństwo Informacyjne</v>
          </cell>
          <cell r="N651" t="str">
            <v>Wydatki</v>
          </cell>
          <cell r="O651" t="str">
            <v>Bieżący</v>
          </cell>
        </row>
        <row r="652">
          <cell r="C652" t="str">
            <v>Program Operacyjny Rozwój Polski Wschodniej 2007-2013</v>
          </cell>
          <cell r="E652" t="str">
            <v>Sieć Szerokopasmowa Polski Wschodniej</v>
          </cell>
          <cell r="F652" t="str">
            <v>60053</v>
          </cell>
          <cell r="H652">
            <v>1138</v>
          </cell>
          <cell r="I652">
            <v>0</v>
          </cell>
          <cell r="M652" t="str">
            <v>Społeczeństwo Informacyjne</v>
          </cell>
          <cell r="N652" t="str">
            <v>Wydatki</v>
          </cell>
          <cell r="O652" t="str">
            <v>Bieżący</v>
          </cell>
        </row>
        <row r="653">
          <cell r="C653" t="str">
            <v>Program Współpracy Transnarodowej Region Morza Bałtyckiego 2007-2013</v>
          </cell>
          <cell r="E653" t="str">
            <v>TransBaltic- w kierunku zintegrowanego systemu transportowego w Regionie Morza Bałtyckiego</v>
          </cell>
          <cell r="F653">
            <v>75095</v>
          </cell>
          <cell r="H653">
            <v>150331</v>
          </cell>
          <cell r="M653" t="str">
            <v>Polityka Regionalna</v>
          </cell>
          <cell r="N653" t="str">
            <v>Dochody</v>
          </cell>
          <cell r="O653" t="str">
            <v>Bieżący</v>
          </cell>
        </row>
        <row r="654">
          <cell r="C654" t="str">
            <v>Program Operacyjny Rozwój Polski Wschodniej 2007-2013</v>
          </cell>
          <cell r="E654" t="str">
            <v>Kluczowe wyzwania dla województw Polski Wschodniej w przyszłym okresie programowania - analizy rozwoju sytuacji, plany adaptacji i stworzenie systemu stałej współpracy</v>
          </cell>
          <cell r="F654">
            <v>75095</v>
          </cell>
          <cell r="H654">
            <v>20914</v>
          </cell>
          <cell r="I654">
            <v>0</v>
          </cell>
          <cell r="M654" t="str">
            <v>Polityka Regionalna</v>
          </cell>
          <cell r="N654" t="str">
            <v>Wydatki</v>
          </cell>
          <cell r="O654" t="str">
            <v>Bieżący</v>
          </cell>
        </row>
        <row r="655">
          <cell r="C655" t="str">
            <v>Program Operacyjny Rozwój Polski Wschodniej 2007-2013</v>
          </cell>
          <cell r="E655" t="str">
            <v>Kluczowe wyzwania dla województw Polski Wschodniej w przyszłym okresie programowania - analizy rozwoju sytuacji, plany adaptacji i stworzenie systemu stałej współpracy</v>
          </cell>
          <cell r="F655">
            <v>75095</v>
          </cell>
          <cell r="H655">
            <v>3177</v>
          </cell>
          <cell r="I655">
            <v>0</v>
          </cell>
          <cell r="M655" t="str">
            <v>Polityka Regionalna</v>
          </cell>
          <cell r="N655" t="str">
            <v>Wydatki</v>
          </cell>
          <cell r="O655" t="str">
            <v>Bieżący</v>
          </cell>
        </row>
        <row r="656">
          <cell r="C656" t="str">
            <v>Program Operacyjny Rozwój Polski Wschodniej 2007-2013</v>
          </cell>
          <cell r="E656" t="str">
            <v>Kluczowe wyzwania dla województw Polski Wschodniej w przyszłym okresie programowania - analizy rozwoju sytuacji, plany adaptacji i stworzenie systemu stałej współpracy</v>
          </cell>
          <cell r="F656">
            <v>75095</v>
          </cell>
          <cell r="H656">
            <v>512</v>
          </cell>
          <cell r="I656">
            <v>0</v>
          </cell>
          <cell r="M656" t="str">
            <v>Polityka Regionalna</v>
          </cell>
          <cell r="N656" t="str">
            <v>Wydatki</v>
          </cell>
          <cell r="O656" t="str">
            <v>Bieżący</v>
          </cell>
        </row>
        <row r="657">
          <cell r="C657" t="str">
            <v>Program Operacyjny Rozwój Polski Wschodniej 2007-2013</v>
          </cell>
          <cell r="E657" t="str">
            <v>Kluczowe wyzwania dla województw Polski Wschodniej w przyszłym okresie programowania - analizy rozwoju sytuacji, plany adaptacji i stworzenie systemu stałej współpracy</v>
          </cell>
          <cell r="F657">
            <v>75095</v>
          </cell>
          <cell r="H657">
            <v>9180</v>
          </cell>
          <cell r="I657">
            <v>0</v>
          </cell>
          <cell r="M657" t="str">
            <v>Polityka Regionalna</v>
          </cell>
          <cell r="N657" t="str">
            <v>Wydatki</v>
          </cell>
          <cell r="O657" t="str">
            <v>Bieżący</v>
          </cell>
        </row>
        <row r="658">
          <cell r="C658" t="str">
            <v>Program Operacyjny Rozwój Polski Wschodniej 2007-2013</v>
          </cell>
          <cell r="E658" t="str">
            <v>Kluczowe wyzwania dla województw Polski Wschodniej w przyszłym okresie programowania - analizy rozwoju sytuacji, plany adaptacji i stworzenie systemu stałej współpracy</v>
          </cell>
          <cell r="F658">
            <v>75095</v>
          </cell>
          <cell r="H658">
            <v>3060</v>
          </cell>
          <cell r="I658">
            <v>0</v>
          </cell>
          <cell r="M658" t="str">
            <v>Polityka Regionalna</v>
          </cell>
          <cell r="N658" t="str">
            <v>Wydatki</v>
          </cell>
          <cell r="O658" t="str">
            <v>Bieżący</v>
          </cell>
        </row>
        <row r="659">
          <cell r="C659" t="str">
            <v>Program Operacyjny Rozwój Polski Wschodniej 2007-2013</v>
          </cell>
          <cell r="E659" t="str">
            <v>Kluczowe wyzwania dla województw Polski Wschodniej w przyszłym okresie programowania - analizy rozwoju sytuacji, plany adaptacji i stworzenie systemu stałej współpracy</v>
          </cell>
          <cell r="F659">
            <v>75095</v>
          </cell>
          <cell r="H659">
            <v>73975</v>
          </cell>
          <cell r="I659">
            <v>0</v>
          </cell>
          <cell r="M659" t="str">
            <v>Polityka Regionalna</v>
          </cell>
          <cell r="N659" t="str">
            <v>Wydatki</v>
          </cell>
          <cell r="O659" t="str">
            <v>Bieżący</v>
          </cell>
        </row>
        <row r="660">
          <cell r="C660" t="str">
            <v>Program Operacyjny Rozwój Polski Wschodniej 2007-2013</v>
          </cell>
          <cell r="E660" t="str">
            <v>Kluczowe wyzwania dla województw Polski Wschodniej w przyszłym okresie programowania - analizy rozwoju sytuacji, plany adaptacji i stworzenie systemu stałej współpracy</v>
          </cell>
          <cell r="F660">
            <v>75095</v>
          </cell>
          <cell r="H660">
            <v>344250</v>
          </cell>
          <cell r="I660">
            <v>0</v>
          </cell>
          <cell r="M660" t="str">
            <v>Polityka Regionalna</v>
          </cell>
          <cell r="N660" t="str">
            <v>Wydatki</v>
          </cell>
          <cell r="O660" t="str">
            <v>Bieżący</v>
          </cell>
        </row>
        <row r="661">
          <cell r="C661" t="str">
            <v>Program Operacyjny Rozwój Polski Wschodniej 2007-2013</v>
          </cell>
          <cell r="E661" t="str">
            <v>Kluczowe wyzwania dla województw Polski Wschodniej w przyszłym okresie programowania - analizy rozwoju sytuacji, plany adaptacji i stworzenie systemu stałej współpracy</v>
          </cell>
          <cell r="F661">
            <v>75095</v>
          </cell>
          <cell r="H661">
            <v>3825</v>
          </cell>
          <cell r="I661">
            <v>0</v>
          </cell>
          <cell r="M661" t="str">
            <v>Polityka Regionalna</v>
          </cell>
          <cell r="N661" t="str">
            <v>Wydatki</v>
          </cell>
          <cell r="O661" t="str">
            <v>Majątkowy</v>
          </cell>
        </row>
        <row r="662">
          <cell r="C662" t="str">
            <v>Program Operacyjny Rozwój Polski Wschodniej 2007-2013</v>
          </cell>
          <cell r="E662" t="str">
            <v>Sieć Szerokopasmowa Polski Wschodniej</v>
          </cell>
          <cell r="F662" t="str">
            <v>60053</v>
          </cell>
          <cell r="H662">
            <v>6678689</v>
          </cell>
          <cell r="I662">
            <v>0</v>
          </cell>
          <cell r="M662" t="str">
            <v>Społeczeństwo Informacyjne</v>
          </cell>
          <cell r="N662" t="str">
            <v>Wydatki</v>
          </cell>
          <cell r="O662" t="str">
            <v>Majątkowy</v>
          </cell>
        </row>
        <row r="663">
          <cell r="C663" t="str">
            <v>Program Operacyjny Rozwój Polski Wschodniej 2007-2013</v>
          </cell>
          <cell r="E663" t="str">
            <v>Kluczowe wyzwania dla województw Polski Wschodniej w przyszłym okresie programowania - analizy rozwoju sytuacji, plany adaptacji i stworzenie systemu stałej współpracy</v>
          </cell>
          <cell r="F663">
            <v>75095</v>
          </cell>
          <cell r="H663">
            <v>3691</v>
          </cell>
          <cell r="I663">
            <v>0</v>
          </cell>
          <cell r="M663" t="str">
            <v>Polityka Regionalna</v>
          </cell>
          <cell r="N663" t="str">
            <v>Wydatki</v>
          </cell>
          <cell r="O663" t="str">
            <v>Bieżący</v>
          </cell>
        </row>
        <row r="664">
          <cell r="C664" t="str">
            <v>RPO</v>
          </cell>
          <cell r="E664" t="str">
            <v>Rozwój funkcji uzdrowiskowej Wojewódzkiego szpitala Rehabilitacyjnego dla Dzieci w Ameryce poprzez budowę infrastruktury rehabilitacyjnej i leczniczej</v>
          </cell>
          <cell r="F664" t="str">
            <v>85111</v>
          </cell>
          <cell r="H664">
            <v>670940</v>
          </cell>
          <cell r="I664">
            <v>0</v>
          </cell>
          <cell r="M664" t="str">
            <v xml:space="preserve">Wojewódzki Szpital Rehabilitacyjny dla Dzieci w Ameryce
</v>
          </cell>
          <cell r="N664" t="str">
            <v>Wydatki</v>
          </cell>
          <cell r="O664" t="str">
            <v>Majątkowy</v>
          </cell>
        </row>
        <row r="665">
          <cell r="C665" t="str">
            <v>Program Operacyjny Rozwój Polski Wschodniej 2007-2013</v>
          </cell>
          <cell r="E665" t="str">
            <v>Kluczowe wyzwania dla województw Polski Wschodniej w przyszłym okresie programowania - analizy rozwoju sytuacji, plany adaptacji i stworzenie systemu stałej współpracy</v>
          </cell>
          <cell r="F665">
            <v>75095</v>
          </cell>
          <cell r="H665">
            <v>561</v>
          </cell>
          <cell r="I665">
            <v>0</v>
          </cell>
          <cell r="M665" t="str">
            <v>Polityka Regionalna</v>
          </cell>
          <cell r="N665" t="str">
            <v>Wydatki</v>
          </cell>
          <cell r="O665" t="str">
            <v>Bieżący</v>
          </cell>
        </row>
        <row r="666">
          <cell r="C666" t="str">
            <v>RPO</v>
          </cell>
          <cell r="E666" t="str">
            <v>Rozbudowa, modernizacja i wyposażenie budynku Wojewódzkiego Zespołu Medycyny Przemysłowej w Olsztynie</v>
          </cell>
          <cell r="F666" t="str">
            <v>85148</v>
          </cell>
          <cell r="H666">
            <v>635190</v>
          </cell>
          <cell r="I666">
            <v>177278</v>
          </cell>
          <cell r="M666" t="str">
            <v>Wojewódzki Zespół Medycyny Przemysłowej w Olsztynie</v>
          </cell>
          <cell r="N666" t="str">
            <v>Wydatki</v>
          </cell>
          <cell r="O666" t="str">
            <v>Majątkowy</v>
          </cell>
        </row>
        <row r="667">
          <cell r="C667" t="str">
            <v>Program Operacyjny Rozwój Polski Wschodniej 2007-2013</v>
          </cell>
          <cell r="E667" t="str">
            <v>Kluczowe wyzwania dla województw Polski Wschodniej w przyszłym okresie programowania - analizy rozwoju sytuacji, plany adaptacji i stworzenie systemu stałej współpracy</v>
          </cell>
          <cell r="F667">
            <v>75095</v>
          </cell>
          <cell r="H667">
            <v>91</v>
          </cell>
          <cell r="I667">
            <v>0</v>
          </cell>
          <cell r="M667" t="str">
            <v>Polityka Regionalna</v>
          </cell>
          <cell r="N667" t="str">
            <v>Wydatki</v>
          </cell>
          <cell r="O667" t="str">
            <v>Bieżący</v>
          </cell>
        </row>
        <row r="668">
          <cell r="C668" t="str">
            <v>RPO</v>
          </cell>
          <cell r="E668" t="str">
            <v>Rozbudowa Wirtualnego Centrum Kultury e Światowid.pl - stworzenie społecznościowego portalu kulturalnego</v>
          </cell>
          <cell r="F668" t="str">
            <v>92109</v>
          </cell>
          <cell r="H668">
            <v>149841</v>
          </cell>
          <cell r="I668">
            <v>149841</v>
          </cell>
          <cell r="M668" t="str">
            <v>Centrum Spotkań Europejskich "Światowid" w Elblągu</v>
          </cell>
          <cell r="N668" t="str">
            <v>Wydatki</v>
          </cell>
          <cell r="O668" t="str">
            <v>Majątkowy</v>
          </cell>
        </row>
        <row r="669">
          <cell r="C669" t="str">
            <v>RPO</v>
          </cell>
          <cell r="E669" t="str">
            <v>Rozbudowa Wirtualnego Centrum Kultury e Światowid.pl - stworzenie społecznościowego portalu kulturalnego</v>
          </cell>
          <cell r="F669" t="str">
            <v>92109</v>
          </cell>
          <cell r="H669">
            <v>1499</v>
          </cell>
          <cell r="I669">
            <v>0</v>
          </cell>
          <cell r="M669" t="str">
            <v>Centrum Spotkań Europejskich "Światowid" w Elblągu</v>
          </cell>
          <cell r="N669" t="str">
            <v>Wydatki</v>
          </cell>
          <cell r="O669" t="str">
            <v>Majątkowy</v>
          </cell>
        </row>
        <row r="670">
          <cell r="C670" t="str">
            <v>Program Operacyjny Rozwój Polski Wschodniej 2007-2013</v>
          </cell>
          <cell r="E670" t="str">
            <v>Kluczowe wyzwania dla województw Polski Wschodniej w przyszłym okresie programowania - analizy rozwoju sytuacji, plany adaptacji i stworzenie systemu stałej współpracy</v>
          </cell>
          <cell r="F670">
            <v>75095</v>
          </cell>
          <cell r="H670">
            <v>1620</v>
          </cell>
          <cell r="I670">
            <v>0</v>
          </cell>
          <cell r="M670" t="str">
            <v>Polityka Regionalna</v>
          </cell>
          <cell r="N670" t="str">
            <v>Wydatki</v>
          </cell>
          <cell r="O670" t="str">
            <v>Bieżący</v>
          </cell>
        </row>
        <row r="671">
          <cell r="C671" t="str">
            <v>Inwestycje drogowo-mostowe</v>
          </cell>
          <cell r="E671" t="str">
            <v>Rozbudowa skrzyżowania ulic Dąbrowskiego (droga 519) i 3 Maja (droga 527) w Morągu wraz z odcinkiem ul. Dąbrowskiego</v>
          </cell>
          <cell r="F671" t="str">
            <v>60013</v>
          </cell>
          <cell r="H671">
            <v>1000000</v>
          </cell>
          <cell r="M671" t="str">
            <v>ZDW</v>
          </cell>
          <cell r="N671" t="str">
            <v>Wydatki</v>
          </cell>
          <cell r="O671" t="str">
            <v>Majątkowy</v>
          </cell>
        </row>
        <row r="672">
          <cell r="C672" t="str">
            <v>Program Operacyjny Rozwój Polski Wschodniej 2007-2013</v>
          </cell>
          <cell r="E672" t="str">
            <v>Kluczowe wyzwania dla województw Polski Wschodniej w przyszłym okresie programowania - analizy rozwoju sytuacji, plany adaptacji i stworzenie systemu stałej współpracy</v>
          </cell>
          <cell r="F672">
            <v>75095</v>
          </cell>
          <cell r="H672">
            <v>540</v>
          </cell>
          <cell r="I672">
            <v>0</v>
          </cell>
          <cell r="M672" t="str">
            <v>Polityka Regionalna</v>
          </cell>
          <cell r="N672" t="str">
            <v>Wydatki</v>
          </cell>
          <cell r="O672" t="str">
            <v>Bieżący</v>
          </cell>
        </row>
        <row r="673">
          <cell r="C673" t="str">
            <v>RPO</v>
          </cell>
          <cell r="E673" t="str">
            <v>Rozbudowa i doposażenie Wojewódzkiego Specjalistycznego Szpitala Dziecięcego w Olsztynie</v>
          </cell>
          <cell r="F673" t="str">
            <v>85111</v>
          </cell>
          <cell r="H673">
            <v>1673697</v>
          </cell>
          <cell r="I673">
            <v>0</v>
          </cell>
          <cell r="M673" t="str">
            <v>Wojewódzki Specjalistyczny Szpital Dziecięcy w Olsztynie</v>
          </cell>
          <cell r="N673" t="str">
            <v>Wydatki</v>
          </cell>
          <cell r="O673" t="str">
            <v>Majątkowy</v>
          </cell>
        </row>
        <row r="674">
          <cell r="C674" t="str">
            <v>Program Operacyjny Rozwój Polski Wschodniej 2007-2013</v>
          </cell>
          <cell r="E674" t="str">
            <v>Kluczowe wyzwania dla województw Polski Wschodniej w przyszłym okresie programowania - analizy rozwoju sytuacji, plany adaptacji i stworzenie systemu stałej współpracy</v>
          </cell>
          <cell r="F674">
            <v>75095</v>
          </cell>
          <cell r="H674">
            <v>13055</v>
          </cell>
          <cell r="I674">
            <v>0</v>
          </cell>
          <cell r="M674" t="str">
            <v>Polityka Regionalna</v>
          </cell>
          <cell r="N674" t="str">
            <v>Wydatki</v>
          </cell>
          <cell r="O674" t="str">
            <v>Bieżący</v>
          </cell>
        </row>
        <row r="675">
          <cell r="C675" t="str">
            <v>Inwestycje drogowo-mostowe</v>
          </cell>
          <cell r="E675" t="str">
            <v xml:space="preserve">Rozbiórka wiaduktu w Morągu przy ul. w ciągu drogi nr 527 </v>
          </cell>
          <cell r="F675" t="str">
            <v>60013</v>
          </cell>
          <cell r="H675">
            <v>1000000</v>
          </cell>
          <cell r="M675" t="str">
            <v>ZDW</v>
          </cell>
          <cell r="N675" t="str">
            <v>Wydatki</v>
          </cell>
          <cell r="O675" t="str">
            <v>Majątkowy</v>
          </cell>
        </row>
        <row r="676">
          <cell r="C676" t="str">
            <v>Program Operacyjny Rozwój Polski Wschodniej 2007-2013</v>
          </cell>
          <cell r="E676" t="str">
            <v>Kluczowe wyzwania dla województw Polski Wschodniej w przyszłym okresie programowania - analizy rozwoju sytuacji, plany adaptacji i stworzenie systemu stałej współpracy</v>
          </cell>
          <cell r="F676">
            <v>75095</v>
          </cell>
          <cell r="H676">
            <v>60750</v>
          </cell>
          <cell r="I676">
            <v>0</v>
          </cell>
          <cell r="M676" t="str">
            <v>Polityka Regionalna</v>
          </cell>
          <cell r="N676" t="str">
            <v>Wydatki</v>
          </cell>
          <cell r="O676" t="str">
            <v>Bieżący</v>
          </cell>
        </row>
        <row r="677">
          <cell r="C677" t="str">
            <v>Inwestycje drogowo-mostowe</v>
          </cell>
          <cell r="E677" t="str">
            <v>Rozbiórka starego i budowa nowego mostu w ciągu drogi nr 508 w msc. Rekownica</v>
          </cell>
          <cell r="F677" t="str">
            <v>60013</v>
          </cell>
          <cell r="H677">
            <v>300000</v>
          </cell>
          <cell r="M677" t="str">
            <v>ZDW</v>
          </cell>
          <cell r="N677" t="str">
            <v>Wydatki</v>
          </cell>
          <cell r="O677" t="str">
            <v>Majątkowy</v>
          </cell>
        </row>
        <row r="678">
          <cell r="C678" t="str">
            <v>Program Operacyjny Rozwój Polski Wschodniej 2007-2013</v>
          </cell>
          <cell r="E678" t="str">
            <v>Kluczowe wyzwania dla województw Polski Wschodniej w przyszłym okresie programowania - analizy rozwoju sytuacji, plany adaptacji i stworzenie systemu stałej współpracy</v>
          </cell>
          <cell r="F678">
            <v>75095</v>
          </cell>
          <cell r="H678">
            <v>675</v>
          </cell>
          <cell r="I678">
            <v>0</v>
          </cell>
          <cell r="M678" t="str">
            <v>Polityka Regionalna</v>
          </cell>
          <cell r="N678" t="str">
            <v>Wydatki</v>
          </cell>
          <cell r="O678" t="str">
            <v>Majątkowy</v>
          </cell>
        </row>
        <row r="679">
          <cell r="C679" t="str">
            <v>Program Operacyjny Rozwój Polski Wschodniej 2007-2013</v>
          </cell>
          <cell r="E679" t="str">
            <v>Kluczowe wyzwania dla województw Polski Wschodniej w przyszłym okresie programowania - analizy rozwoju sytuacji, plany adaptacji i stworzenie systemu stałej współpracy</v>
          </cell>
          <cell r="F679">
            <v>75095</v>
          </cell>
          <cell r="H679">
            <v>455068</v>
          </cell>
          <cell r="I679">
            <v>0</v>
          </cell>
          <cell r="M679" t="str">
            <v>Polityka Regionalna</v>
          </cell>
          <cell r="N679" t="str">
            <v>Dochody</v>
          </cell>
          <cell r="O679" t="str">
            <v>Bieżący</v>
          </cell>
        </row>
        <row r="680">
          <cell r="C680" t="str">
            <v>Program Operacyjny Rozwój Polski Wschodniej 2007-2013</v>
          </cell>
          <cell r="E680" t="str">
            <v>Kluczowe wyzwania dla województw Polski Wschodniej w przyszłym okresie programowania - analizy rozwoju sytuacji, plany adaptacji i stworzenie systemu stałej współpracy</v>
          </cell>
          <cell r="F680">
            <v>75095</v>
          </cell>
          <cell r="H680">
            <v>80308</v>
          </cell>
          <cell r="I680">
            <v>0</v>
          </cell>
          <cell r="M680" t="str">
            <v>Polityka Regionalna</v>
          </cell>
          <cell r="N680" t="str">
            <v>Dochody</v>
          </cell>
          <cell r="O680" t="str">
            <v>Bieżący</v>
          </cell>
        </row>
        <row r="681">
          <cell r="C681" t="str">
            <v>Program Operacyjny Rozwój Polski Wschodniej 2007-2013</v>
          </cell>
          <cell r="E681" t="str">
            <v>Kluczowe wyzwania dla województw Polski Wschodniej w przyszłym okresie programowania - analizy rozwoju sytuacji, plany adaptacji i stworzenie systemu stałej współpracy</v>
          </cell>
          <cell r="F681">
            <v>75095</v>
          </cell>
          <cell r="H681">
            <v>3825</v>
          </cell>
          <cell r="I681">
            <v>0</v>
          </cell>
          <cell r="M681" t="str">
            <v>Polityka Regionalna</v>
          </cell>
          <cell r="N681" t="str">
            <v>Dochody</v>
          </cell>
          <cell r="O681" t="str">
            <v>Majątkowy</v>
          </cell>
        </row>
        <row r="682">
          <cell r="C682" t="str">
            <v>Program Operacyjny Rozwój Polski Wschodniej 2007-2013</v>
          </cell>
          <cell r="E682" t="str">
            <v>Kluczowe wyzwania dla województw Polski Wschodniej w przyszłym okresie programowania - analizy rozwoju sytuacji, plany adaptacji i stworzenie systemu stałej współpracy</v>
          </cell>
          <cell r="F682">
            <v>75095</v>
          </cell>
          <cell r="H682">
            <v>675</v>
          </cell>
          <cell r="I682">
            <v>0</v>
          </cell>
          <cell r="M682" t="str">
            <v>Polityka Regionalna</v>
          </cell>
          <cell r="N682" t="str">
            <v>Dochody</v>
          </cell>
          <cell r="O682" t="str">
            <v>Majątkowy</v>
          </cell>
        </row>
        <row r="683">
          <cell r="C683" t="str">
            <v>Program Operacyjny Rozwój Polski Wschodniej 2007-2013</v>
          </cell>
          <cell r="E683" t="str">
            <v xml:space="preserve">Strategia doganiania dla wojewódzw Polski Wschodniej </v>
          </cell>
          <cell r="F683">
            <v>75095</v>
          </cell>
          <cell r="H683">
            <v>7650</v>
          </cell>
          <cell r="I683">
            <v>0</v>
          </cell>
          <cell r="M683" t="str">
            <v>Polityka Regionalna</v>
          </cell>
          <cell r="N683" t="str">
            <v>Wydatki</v>
          </cell>
          <cell r="O683" t="str">
            <v>Bieżący</v>
          </cell>
        </row>
        <row r="684">
          <cell r="C684" t="str">
            <v>Program Operacyjny Rozwój Polski Wschodniej 2007-2013</v>
          </cell>
          <cell r="E684" t="str">
            <v xml:space="preserve">Strategia doganiania dla wojewódzw Polski Wschodniej </v>
          </cell>
          <cell r="F684">
            <v>75095</v>
          </cell>
          <cell r="H684">
            <v>1350</v>
          </cell>
          <cell r="I684">
            <v>0</v>
          </cell>
          <cell r="M684" t="str">
            <v>Polityka Regionalna</v>
          </cell>
          <cell r="N684" t="str">
            <v>Wydatki</v>
          </cell>
          <cell r="O684" t="str">
            <v>Bieżący</v>
          </cell>
        </row>
        <row r="685">
          <cell r="C685" t="str">
            <v xml:space="preserve">Region Morza Bałtyckiego: wspólny rynek pracy           </v>
          </cell>
          <cell r="E685" t="str">
            <v>Rola Publicznych Służb Zatrudnienia w rozwoju wspólnego rynku pracy w Regionie Morza Bałtyckiego</v>
          </cell>
          <cell r="F685">
            <v>85332</v>
          </cell>
          <cell r="H685">
            <v>600</v>
          </cell>
          <cell r="I685">
            <v>0</v>
          </cell>
          <cell r="M685" t="str">
            <v>WUP</v>
          </cell>
          <cell r="N685" t="str">
            <v>Wydatki</v>
          </cell>
          <cell r="O685" t="str">
            <v>Bieżący</v>
          </cell>
        </row>
        <row r="686">
          <cell r="C686" t="str">
            <v>Program Operacyjny Rozwój Polski Wschodniej 2007-2013</v>
          </cell>
          <cell r="E686" t="str">
            <v xml:space="preserve">Strategia doganiania dla wojewódzw Polski Wschodniej </v>
          </cell>
          <cell r="F686">
            <v>75095</v>
          </cell>
          <cell r="H686">
            <v>7650</v>
          </cell>
          <cell r="I686">
            <v>0</v>
          </cell>
          <cell r="M686" t="str">
            <v>Polityka Regionalna</v>
          </cell>
          <cell r="N686" t="str">
            <v>Dochody</v>
          </cell>
          <cell r="O686" t="str">
            <v>Bieżący</v>
          </cell>
        </row>
        <row r="687">
          <cell r="C687" t="str">
            <v>Program Operacyjny Rozwój Polski Wschodniej 2007-2013</v>
          </cell>
          <cell r="E687" t="str">
            <v xml:space="preserve">Strategia doganiania dla wojewódzw Polski Wschodniej </v>
          </cell>
          <cell r="F687">
            <v>75095</v>
          </cell>
          <cell r="H687">
            <v>1350</v>
          </cell>
          <cell r="I687">
            <v>0</v>
          </cell>
          <cell r="M687" t="str">
            <v>Polityka Regionalna</v>
          </cell>
          <cell r="N687" t="str">
            <v>Dochody</v>
          </cell>
          <cell r="O687" t="str">
            <v>Bieżący</v>
          </cell>
        </row>
        <row r="688">
          <cell r="C688" t="str">
            <v>PO KL</v>
          </cell>
          <cell r="E688" t="str">
            <v>Efektywnie, Fachowo, Skutecznie na Warmii i Mazurach</v>
          </cell>
          <cell r="F688">
            <v>85395</v>
          </cell>
          <cell r="H688">
            <v>64275</v>
          </cell>
          <cell r="I688">
            <v>19032</v>
          </cell>
          <cell r="M688" t="str">
            <v>ROPS</v>
          </cell>
          <cell r="N688" t="str">
            <v>Wydatki</v>
          </cell>
          <cell r="O688" t="str">
            <v>Bieżący</v>
          </cell>
        </row>
        <row r="689">
          <cell r="C689" t="str">
            <v>PO KL</v>
          </cell>
          <cell r="E689" t="str">
            <v>Efektywnie, Fachowo, Skutecznie na Warmii i Mazurach</v>
          </cell>
          <cell r="F689">
            <v>85395</v>
          </cell>
          <cell r="H689">
            <v>-600</v>
          </cell>
          <cell r="I689">
            <v>0</v>
          </cell>
          <cell r="M689" t="str">
            <v>ROPS</v>
          </cell>
          <cell r="N689" t="str">
            <v>Wydatki</v>
          </cell>
          <cell r="O689" t="str">
            <v>Bieżący</v>
          </cell>
        </row>
        <row r="690">
          <cell r="C690" t="str">
            <v>PO KL</v>
          </cell>
          <cell r="E690" t="str">
            <v>Efektywnie, Fachowo, Skutecznie na Warmii i Mazurach</v>
          </cell>
          <cell r="F690">
            <v>85395</v>
          </cell>
          <cell r="H690">
            <v>3585</v>
          </cell>
          <cell r="I690">
            <v>2884</v>
          </cell>
          <cell r="M690" t="str">
            <v>ROPS</v>
          </cell>
          <cell r="N690" t="str">
            <v>Wydatki</v>
          </cell>
          <cell r="O690" t="str">
            <v>Bieżący</v>
          </cell>
        </row>
        <row r="691">
          <cell r="C691" t="str">
            <v>PO KL</v>
          </cell>
          <cell r="E691" t="str">
            <v>Efektywnie, Fachowo, Skutecznie na Warmii i Mazurach</v>
          </cell>
          <cell r="F691">
            <v>85395</v>
          </cell>
          <cell r="H691">
            <v>10380</v>
          </cell>
          <cell r="I691">
            <v>2911</v>
          </cell>
          <cell r="M691" t="str">
            <v>ROPS</v>
          </cell>
          <cell r="N691" t="str">
            <v>Wydatki</v>
          </cell>
          <cell r="O691" t="str">
            <v>Bieżący</v>
          </cell>
        </row>
        <row r="692">
          <cell r="C692" t="str">
            <v>PO KL</v>
          </cell>
          <cell r="E692" t="str">
            <v>Efektywnie, Fachowo, Skutecznie na Warmii i Mazurach</v>
          </cell>
          <cell r="F692">
            <v>85395</v>
          </cell>
          <cell r="H692">
            <v>1605</v>
          </cell>
          <cell r="I692">
            <v>469</v>
          </cell>
          <cell r="M692" t="str">
            <v>ROPS</v>
          </cell>
          <cell r="N692" t="str">
            <v>Wydatki</v>
          </cell>
          <cell r="O692" t="str">
            <v>Bieżący</v>
          </cell>
        </row>
        <row r="693">
          <cell r="C693" t="str">
            <v>PO KL</v>
          </cell>
          <cell r="E693" t="str">
            <v>Efektywnie, Fachowo, Skutecznie na Warmii i Mazurach</v>
          </cell>
          <cell r="F693">
            <v>85395</v>
          </cell>
          <cell r="H693">
            <v>600</v>
          </cell>
          <cell r="I693">
            <v>214</v>
          </cell>
          <cell r="M693" t="str">
            <v>ROPS</v>
          </cell>
          <cell r="N693" t="str">
            <v>Wydatki</v>
          </cell>
          <cell r="O693" t="str">
            <v>Bieżący</v>
          </cell>
        </row>
        <row r="694">
          <cell r="C694" t="str">
            <v>PO KL</v>
          </cell>
          <cell r="E694" t="str">
            <v>Efektywnie, Fachowo, Skutecznie na Warmii i Mazurach</v>
          </cell>
          <cell r="F694">
            <v>85395</v>
          </cell>
          <cell r="H694">
            <v>4695</v>
          </cell>
          <cell r="I694">
            <v>1222</v>
          </cell>
          <cell r="M694" t="str">
            <v>ROPS</v>
          </cell>
          <cell r="N694" t="str">
            <v>Wydatki</v>
          </cell>
          <cell r="O694" t="str">
            <v>Bieżący</v>
          </cell>
        </row>
        <row r="695">
          <cell r="C695" t="str">
            <v>PO KL</v>
          </cell>
          <cell r="E695" t="str">
            <v>Efektywnie, Fachowo, Skutecznie na Warmii i Mazurach</v>
          </cell>
          <cell r="F695">
            <v>85395</v>
          </cell>
          <cell r="H695">
            <v>190305</v>
          </cell>
          <cell r="I695">
            <v>21078</v>
          </cell>
          <cell r="M695" t="str">
            <v>ROPS</v>
          </cell>
          <cell r="N695" t="str">
            <v>Wydatki</v>
          </cell>
          <cell r="O695" t="str">
            <v>Bieżący</v>
          </cell>
        </row>
        <row r="696">
          <cell r="C696" t="str">
            <v>PO KL</v>
          </cell>
          <cell r="E696" t="str">
            <v>Efektywnie, Fachowo, Skutecznie na Warmii i Mazurach</v>
          </cell>
          <cell r="F696">
            <v>85395</v>
          </cell>
          <cell r="H696">
            <v>150</v>
          </cell>
          <cell r="I696">
            <v>0</v>
          </cell>
          <cell r="M696" t="str">
            <v>ROPS</v>
          </cell>
          <cell r="N696" t="str">
            <v>Wydatki</v>
          </cell>
          <cell r="O696" t="str">
            <v>Bieżący</v>
          </cell>
        </row>
        <row r="697">
          <cell r="C697" t="str">
            <v>PO KL</v>
          </cell>
          <cell r="E697" t="str">
            <v>Efektywnie, Fachowo, Skutecznie na Warmii i Mazurach</v>
          </cell>
          <cell r="F697">
            <v>85395</v>
          </cell>
          <cell r="H697">
            <v>1290</v>
          </cell>
          <cell r="I697">
            <v>533</v>
          </cell>
          <cell r="M697" t="str">
            <v>ROPS</v>
          </cell>
          <cell r="N697" t="str">
            <v>Wydatki</v>
          </cell>
          <cell r="O697" t="str">
            <v>Bieżący</v>
          </cell>
        </row>
        <row r="698">
          <cell r="C698" t="str">
            <v>PO KL</v>
          </cell>
          <cell r="E698" t="str">
            <v>Efektywnie, Fachowo, Skutecznie na Warmii i Mazurach</v>
          </cell>
          <cell r="F698">
            <v>85395</v>
          </cell>
          <cell r="H698">
            <v>14400</v>
          </cell>
          <cell r="I698">
            <v>10537</v>
          </cell>
          <cell r="M698" t="str">
            <v>ROPS</v>
          </cell>
          <cell r="N698" t="str">
            <v>Wydatki</v>
          </cell>
          <cell r="O698" t="str">
            <v>Bieżący</v>
          </cell>
        </row>
        <row r="699">
          <cell r="C699" t="str">
            <v>PO KL</v>
          </cell>
          <cell r="E699" t="str">
            <v>Efektywnie, Fachowo, Skutecznie na Warmii i Mazurach</v>
          </cell>
          <cell r="F699">
            <v>85395</v>
          </cell>
          <cell r="H699">
            <v>3600</v>
          </cell>
          <cell r="I699">
            <v>277</v>
          </cell>
          <cell r="M699" t="str">
            <v>ROPS</v>
          </cell>
          <cell r="N699" t="str">
            <v>Wydatki</v>
          </cell>
          <cell r="O699" t="str">
            <v>Bieżący</v>
          </cell>
        </row>
        <row r="700">
          <cell r="C700" t="str">
            <v>PO KL</v>
          </cell>
          <cell r="E700" t="str">
            <v>Efektywnie, Fachowo, Skutecznie na Warmii i Mazurach</v>
          </cell>
          <cell r="F700">
            <v>85395</v>
          </cell>
          <cell r="H700">
            <v>5715</v>
          </cell>
          <cell r="I700">
            <v>716</v>
          </cell>
          <cell r="M700" t="str">
            <v>ROPS</v>
          </cell>
          <cell r="N700" t="str">
            <v>Wydatki</v>
          </cell>
          <cell r="O700" t="str">
            <v>Bieżący</v>
          </cell>
        </row>
        <row r="701">
          <cell r="C701" t="str">
            <v>PO KL</v>
          </cell>
          <cell r="E701" t="str">
            <v>Efektywnie, Fachowo, Skutecznie na Warmii i Mazurach</v>
          </cell>
          <cell r="F701">
            <v>85395</v>
          </cell>
          <cell r="H701">
            <v>0</v>
          </cell>
          <cell r="I701">
            <v>0</v>
          </cell>
          <cell r="M701" t="str">
            <v>ROPS</v>
          </cell>
          <cell r="N701" t="str">
            <v>Wydatki</v>
          </cell>
          <cell r="O701" t="str">
            <v>Bieżący</v>
          </cell>
        </row>
        <row r="702">
          <cell r="C702" t="str">
            <v>PO KL</v>
          </cell>
          <cell r="E702" t="str">
            <v>Efektywnie, Fachowo, Skutecznie na Warmii i Mazurach</v>
          </cell>
          <cell r="F702">
            <v>85395</v>
          </cell>
          <cell r="H702">
            <v>0</v>
          </cell>
          <cell r="I702">
            <v>0</v>
          </cell>
          <cell r="M702" t="str">
            <v>ROPS</v>
          </cell>
          <cell r="N702" t="str">
            <v>Wydatki</v>
          </cell>
          <cell r="O702" t="str">
            <v>Bieżący</v>
          </cell>
        </row>
        <row r="703">
          <cell r="C703" t="str">
            <v>PO KL</v>
          </cell>
          <cell r="E703" t="str">
            <v>Efektywnie, Fachowo, Skutecznie na Warmii i Mazurach</v>
          </cell>
          <cell r="F703">
            <v>85395</v>
          </cell>
          <cell r="H703">
            <v>364225</v>
          </cell>
          <cell r="I703">
            <v>107850</v>
          </cell>
          <cell r="M703" t="str">
            <v>ROPS</v>
          </cell>
          <cell r="N703" t="str">
            <v>Wydatki</v>
          </cell>
          <cell r="O703" t="str">
            <v>Bieżący</v>
          </cell>
        </row>
        <row r="704">
          <cell r="C704" t="str">
            <v>PO KL</v>
          </cell>
          <cell r="E704" t="str">
            <v>Efektywnie, Fachowo, Skutecznie na Warmii i Mazurach</v>
          </cell>
          <cell r="F704">
            <v>85395</v>
          </cell>
          <cell r="H704">
            <v>-3400</v>
          </cell>
          <cell r="I704">
            <v>0</v>
          </cell>
          <cell r="M704" t="str">
            <v>ROPS</v>
          </cell>
          <cell r="N704" t="str">
            <v>Wydatki</v>
          </cell>
          <cell r="O704" t="str">
            <v>Bieżący</v>
          </cell>
        </row>
        <row r="705">
          <cell r="C705" t="str">
            <v>PO KL</v>
          </cell>
          <cell r="E705" t="str">
            <v>Efektywnie, Fachowo, Skutecznie na Warmii i Mazurach</v>
          </cell>
          <cell r="F705">
            <v>85395</v>
          </cell>
          <cell r="H705">
            <v>20315</v>
          </cell>
          <cell r="I705">
            <v>16343</v>
          </cell>
          <cell r="M705" t="str">
            <v>ROPS</v>
          </cell>
          <cell r="N705" t="str">
            <v>Wydatki</v>
          </cell>
          <cell r="O705" t="str">
            <v>Bieżący</v>
          </cell>
        </row>
        <row r="706">
          <cell r="C706" t="str">
            <v>PO KL</v>
          </cell>
          <cell r="E706" t="str">
            <v>Efektywnie, Fachowo, Skutecznie na Warmii i Mazurach</v>
          </cell>
          <cell r="F706">
            <v>85395</v>
          </cell>
          <cell r="H706">
            <v>58820</v>
          </cell>
          <cell r="I706">
            <v>16491</v>
          </cell>
          <cell r="M706" t="str">
            <v>ROPS</v>
          </cell>
          <cell r="N706" t="str">
            <v>Wydatki</v>
          </cell>
          <cell r="O706" t="str">
            <v>Bieżący</v>
          </cell>
        </row>
        <row r="707">
          <cell r="C707" t="str">
            <v>PO KL</v>
          </cell>
          <cell r="E707" t="str">
            <v>Efektywnie, Fachowo, Skutecznie na Warmii i Mazurach</v>
          </cell>
          <cell r="F707">
            <v>85395</v>
          </cell>
          <cell r="H707">
            <v>9095</v>
          </cell>
          <cell r="I707">
            <v>2660</v>
          </cell>
          <cell r="M707" t="str">
            <v>ROPS</v>
          </cell>
          <cell r="N707" t="str">
            <v>Wydatki</v>
          </cell>
          <cell r="O707" t="str">
            <v>Bieżący</v>
          </cell>
        </row>
        <row r="708">
          <cell r="C708" t="str">
            <v>PO KL</v>
          </cell>
          <cell r="E708" t="str">
            <v>Efektywnie, Fachowo, Skutecznie na Warmii i Mazurach</v>
          </cell>
          <cell r="F708">
            <v>85395</v>
          </cell>
          <cell r="H708">
            <v>3400</v>
          </cell>
          <cell r="I708">
            <v>1214</v>
          </cell>
          <cell r="M708" t="str">
            <v>ROPS</v>
          </cell>
          <cell r="N708" t="str">
            <v>Wydatki</v>
          </cell>
          <cell r="O708" t="str">
            <v>Bieżący</v>
          </cell>
        </row>
        <row r="709">
          <cell r="C709" t="str">
            <v>PO KL</v>
          </cell>
          <cell r="E709" t="str">
            <v>Efektywnie, Fachowo, Skutecznie na Warmii i Mazurach</v>
          </cell>
          <cell r="F709">
            <v>85395</v>
          </cell>
          <cell r="H709">
            <v>26605</v>
          </cell>
          <cell r="I709">
            <v>6926</v>
          </cell>
          <cell r="M709" t="str">
            <v>ROPS</v>
          </cell>
          <cell r="N709" t="str">
            <v>Wydatki</v>
          </cell>
          <cell r="O709" t="str">
            <v>Bieżący</v>
          </cell>
        </row>
        <row r="710">
          <cell r="C710" t="str">
            <v>PO KL</v>
          </cell>
          <cell r="E710" t="str">
            <v>Efektywnie, Fachowo, Skutecznie na Warmii i Mazurach</v>
          </cell>
          <cell r="F710">
            <v>85395</v>
          </cell>
          <cell r="H710">
            <v>1078395</v>
          </cell>
          <cell r="I710">
            <v>119442</v>
          </cell>
          <cell r="M710" t="str">
            <v>ROPS</v>
          </cell>
          <cell r="N710" t="str">
            <v>Wydatki</v>
          </cell>
          <cell r="O710" t="str">
            <v>Bieżący</v>
          </cell>
        </row>
        <row r="711">
          <cell r="C711" t="str">
            <v>PO KL</v>
          </cell>
          <cell r="E711" t="str">
            <v>Efektywnie, Fachowo, Skutecznie na Warmii i Mazurach</v>
          </cell>
          <cell r="F711">
            <v>85395</v>
          </cell>
          <cell r="H711">
            <v>850</v>
          </cell>
          <cell r="I711">
            <v>0</v>
          </cell>
          <cell r="M711" t="str">
            <v>ROPS</v>
          </cell>
          <cell r="N711" t="str">
            <v>Wydatki</v>
          </cell>
          <cell r="O711" t="str">
            <v>Bieżący</v>
          </cell>
        </row>
        <row r="712">
          <cell r="C712" t="str">
            <v>PO KL</v>
          </cell>
          <cell r="E712" t="str">
            <v>Efektywnie, Fachowo, Skutecznie na Warmii i Mazurach</v>
          </cell>
          <cell r="F712">
            <v>85395</v>
          </cell>
          <cell r="H712">
            <v>7310</v>
          </cell>
          <cell r="I712">
            <v>3018</v>
          </cell>
          <cell r="M712" t="str">
            <v>ROPS</v>
          </cell>
          <cell r="N712" t="str">
            <v>Wydatki</v>
          </cell>
          <cell r="O712" t="str">
            <v>Bieżący</v>
          </cell>
        </row>
        <row r="713">
          <cell r="C713" t="str">
            <v>PO KL</v>
          </cell>
          <cell r="E713" t="str">
            <v>Efektywnie, Fachowo, Skutecznie na Warmii i Mazurach</v>
          </cell>
          <cell r="F713">
            <v>85395</v>
          </cell>
          <cell r="H713">
            <v>81600</v>
          </cell>
          <cell r="I713">
            <v>59712</v>
          </cell>
          <cell r="M713" t="str">
            <v>ROPS</v>
          </cell>
          <cell r="N713" t="str">
            <v>Wydatki</v>
          </cell>
          <cell r="O713" t="str">
            <v>Bieżący</v>
          </cell>
        </row>
        <row r="714">
          <cell r="C714" t="str">
            <v>PO KL</v>
          </cell>
          <cell r="E714" t="str">
            <v>Efektywnie, Fachowo, Skutecznie na Warmii i Mazurach</v>
          </cell>
          <cell r="F714">
            <v>85395</v>
          </cell>
          <cell r="H714">
            <v>20400</v>
          </cell>
          <cell r="I714">
            <v>1569</v>
          </cell>
          <cell r="M714" t="str">
            <v>ROPS</v>
          </cell>
          <cell r="N714" t="str">
            <v>Wydatki</v>
          </cell>
          <cell r="O714" t="str">
            <v>Bieżący</v>
          </cell>
        </row>
        <row r="715">
          <cell r="C715" t="str">
            <v>PO KL</v>
          </cell>
          <cell r="E715" t="str">
            <v>Efektywnie, Fachowo, Skutecznie na Warmii i Mazurach</v>
          </cell>
          <cell r="F715">
            <v>85395</v>
          </cell>
          <cell r="H715">
            <v>32385</v>
          </cell>
          <cell r="I715">
            <v>4055</v>
          </cell>
          <cell r="M715" t="str">
            <v>ROPS</v>
          </cell>
          <cell r="N715" t="str">
            <v>Wydatki</v>
          </cell>
          <cell r="O715" t="str">
            <v>Bieżący</v>
          </cell>
        </row>
        <row r="716">
          <cell r="C716" t="str">
            <v>PO KL</v>
          </cell>
          <cell r="E716" t="str">
            <v>Efektywnie, Fachowo, Skutecznie na Warmii i Mazurach</v>
          </cell>
          <cell r="F716">
            <v>85395</v>
          </cell>
          <cell r="H716">
            <v>0</v>
          </cell>
          <cell r="I716">
            <v>0</v>
          </cell>
          <cell r="M716" t="str">
            <v>ROPS</v>
          </cell>
          <cell r="N716" t="str">
            <v>Wydatki</v>
          </cell>
          <cell r="O716" t="str">
            <v>Bieżący</v>
          </cell>
        </row>
        <row r="717">
          <cell r="C717" t="str">
            <v>PO KL</v>
          </cell>
          <cell r="E717" t="str">
            <v>Efektywnie, Fachowo, Skutecznie na Warmii i Mazurach</v>
          </cell>
          <cell r="F717">
            <v>85395</v>
          </cell>
          <cell r="H717">
            <v>0</v>
          </cell>
          <cell r="I717">
            <v>0</v>
          </cell>
          <cell r="M717" t="str">
            <v>ROPS</v>
          </cell>
          <cell r="N717" t="str">
            <v>Wydatki</v>
          </cell>
          <cell r="O717" t="str">
            <v>Bieżący</v>
          </cell>
        </row>
        <row r="718">
          <cell r="C718" t="str">
            <v>PO KL</v>
          </cell>
          <cell r="E718" t="str">
            <v>Efektywnie, Fachowo, Skutecznie na Warmii i Mazurach</v>
          </cell>
          <cell r="F718">
            <v>75862</v>
          </cell>
          <cell r="H718">
            <v>1700000</v>
          </cell>
          <cell r="I718">
            <v>0</v>
          </cell>
          <cell r="M718" t="str">
            <v>ROPS</v>
          </cell>
          <cell r="N718" t="str">
            <v>Dochody</v>
          </cell>
          <cell r="O718" t="str">
            <v>Bieżący</v>
          </cell>
        </row>
        <row r="719">
          <cell r="C719" t="str">
            <v>PO KL</v>
          </cell>
          <cell r="E719" t="str">
            <v>Efektywnie, Fachowo, Skutecznie na Warmii i Mazurach</v>
          </cell>
          <cell r="F719">
            <v>75862</v>
          </cell>
          <cell r="H719">
            <v>300000</v>
          </cell>
          <cell r="I719">
            <v>0</v>
          </cell>
          <cell r="M719" t="str">
            <v>ROPS</v>
          </cell>
          <cell r="N719" t="str">
            <v>Dochody</v>
          </cell>
          <cell r="O719" t="str">
            <v>Bieżący</v>
          </cell>
        </row>
        <row r="720">
          <cell r="C720" t="str">
            <v>PO KL</v>
          </cell>
          <cell r="E720" t="str">
            <v>Projekty konkursowe Dz. 7.1</v>
          </cell>
          <cell r="F720">
            <v>85395</v>
          </cell>
          <cell r="H720">
            <v>1171621</v>
          </cell>
          <cell r="I720">
            <v>708534</v>
          </cell>
          <cell r="M720" t="str">
            <v>ROPS</v>
          </cell>
          <cell r="N720" t="str">
            <v>Wydatki</v>
          </cell>
          <cell r="O720" t="str">
            <v>Bieżący</v>
          </cell>
        </row>
        <row r="721">
          <cell r="C721" t="str">
            <v>PO KL</v>
          </cell>
          <cell r="E721" t="str">
            <v>Projekty konkursowe Dz. 7.1</v>
          </cell>
          <cell r="F721">
            <v>75862</v>
          </cell>
          <cell r="H721">
            <v>1171621</v>
          </cell>
          <cell r="I721">
            <v>0</v>
          </cell>
          <cell r="M721" t="str">
            <v>ROPS</v>
          </cell>
          <cell r="N721" t="str">
            <v>Dochody</v>
          </cell>
          <cell r="O721" t="str">
            <v>Bieżący</v>
          </cell>
        </row>
        <row r="722">
          <cell r="C722" t="str">
            <v>PO KL</v>
          </cell>
          <cell r="E722" t="str">
            <v>Projekty konkursowe Dz. 7.2</v>
          </cell>
          <cell r="F722">
            <v>85395</v>
          </cell>
          <cell r="H722">
            <v>3230326</v>
          </cell>
          <cell r="I722">
            <v>1235347</v>
          </cell>
          <cell r="M722" t="str">
            <v>ROPS</v>
          </cell>
          <cell r="N722" t="str">
            <v>Wydatki</v>
          </cell>
          <cell r="O722" t="str">
            <v>Bieżący</v>
          </cell>
        </row>
        <row r="723">
          <cell r="C723" t="str">
            <v>PO KL</v>
          </cell>
          <cell r="E723" t="str">
            <v>Projekty konkursowe Dz. 7.2</v>
          </cell>
          <cell r="F723">
            <v>75862</v>
          </cell>
          <cell r="H723">
            <v>3230326</v>
          </cell>
          <cell r="I723">
            <v>0</v>
          </cell>
          <cell r="M723" t="str">
            <v>ROPS</v>
          </cell>
          <cell r="N723" t="str">
            <v>Dochody</v>
          </cell>
          <cell r="O723" t="str">
            <v>Bieżący</v>
          </cell>
        </row>
        <row r="724">
          <cell r="C724" t="str">
            <v>PO KL</v>
          </cell>
          <cell r="E724" t="str">
            <v>Projekty konkursowe Dz. 7.3</v>
          </cell>
          <cell r="F724">
            <v>85395</v>
          </cell>
          <cell r="H724">
            <v>315000</v>
          </cell>
          <cell r="I724">
            <v>165939</v>
          </cell>
          <cell r="M724" t="str">
            <v>ROPS</v>
          </cell>
          <cell r="N724" t="str">
            <v>Wydatki</v>
          </cell>
          <cell r="O724" t="str">
            <v>Bieżący</v>
          </cell>
        </row>
        <row r="725">
          <cell r="C725" t="str">
            <v>PO KL</v>
          </cell>
          <cell r="E725" t="str">
            <v>Projekty konkursowe Dz. 7.3</v>
          </cell>
          <cell r="F725">
            <v>75862</v>
          </cell>
          <cell r="H725">
            <v>315000</v>
          </cell>
          <cell r="I725">
            <v>0</v>
          </cell>
          <cell r="M725" t="str">
            <v>ROPS</v>
          </cell>
          <cell r="N725" t="str">
            <v>Dochody</v>
          </cell>
          <cell r="O725" t="str">
            <v>Bieżący</v>
          </cell>
        </row>
        <row r="726">
          <cell r="C726" t="str">
            <v>PO KL</v>
          </cell>
          <cell r="E726" t="str">
            <v>Obserwatorium Integracji Społecznej - Koordynacja na rzecz aktywnej integracji</v>
          </cell>
          <cell r="F726">
            <v>75071</v>
          </cell>
          <cell r="H726">
            <v>196577</v>
          </cell>
          <cell r="I726">
            <v>61309</v>
          </cell>
          <cell r="M726" t="str">
            <v>ROPS</v>
          </cell>
          <cell r="N726" t="str">
            <v>Wydatki</v>
          </cell>
          <cell r="O726" t="str">
            <v>Bieżący</v>
          </cell>
        </row>
        <row r="727">
          <cell r="C727" t="str">
            <v>PO KL</v>
          </cell>
          <cell r="E727" t="str">
            <v>Obserwatorium Integracji Społecznej - Koordynacja na rzecz aktywnej integracji</v>
          </cell>
          <cell r="F727">
            <v>75071</v>
          </cell>
          <cell r="H727">
            <v>-37243</v>
          </cell>
          <cell r="I727">
            <v>0</v>
          </cell>
          <cell r="M727" t="str">
            <v>ROPS</v>
          </cell>
          <cell r="N727" t="str">
            <v>Wydatki</v>
          </cell>
          <cell r="O727" t="str">
            <v>Bieżący</v>
          </cell>
        </row>
        <row r="728">
          <cell r="C728" t="str">
            <v>PO KL</v>
          </cell>
          <cell r="E728" t="str">
            <v>Obserwatorium Integracji Społecznej - Koordynacja na rzecz aktywnej integracji</v>
          </cell>
          <cell r="F728">
            <v>75071</v>
          </cell>
          <cell r="H728">
            <v>-236</v>
          </cell>
          <cell r="I728">
            <v>0</v>
          </cell>
          <cell r="M728" t="str">
            <v>ROPS</v>
          </cell>
          <cell r="N728" t="str">
            <v>Wydatki</v>
          </cell>
          <cell r="O728" t="str">
            <v>Bieżący</v>
          </cell>
        </row>
        <row r="729">
          <cell r="C729" t="str">
            <v>PO KL</v>
          </cell>
          <cell r="E729" t="str">
            <v>Obserwatorium Integracji Społecznej - Koordynacja na rzecz aktywnej integracji</v>
          </cell>
          <cell r="F729">
            <v>75071</v>
          </cell>
          <cell r="H729">
            <v>34690</v>
          </cell>
          <cell r="I729">
            <v>10819</v>
          </cell>
          <cell r="M729" t="str">
            <v>ROPS</v>
          </cell>
          <cell r="N729" t="str">
            <v>Wydatki</v>
          </cell>
          <cell r="O729" t="str">
            <v>Bieżący</v>
          </cell>
        </row>
        <row r="730">
          <cell r="C730" t="str">
            <v>PO KL</v>
          </cell>
          <cell r="E730" t="str">
            <v>Obserwatorium Integracji Społecznej - Koordynacja na rzecz aktywnej integracji</v>
          </cell>
          <cell r="F730">
            <v>75071</v>
          </cell>
          <cell r="H730">
            <v>-6572</v>
          </cell>
          <cell r="I730">
            <v>0</v>
          </cell>
          <cell r="M730" t="str">
            <v>ROPS</v>
          </cell>
          <cell r="N730" t="str">
            <v>Wydatki</v>
          </cell>
          <cell r="O730" t="str">
            <v>Bieżący</v>
          </cell>
        </row>
        <row r="731">
          <cell r="C731" t="str">
            <v>PO KL</v>
          </cell>
          <cell r="E731" t="str">
            <v>Obserwatorium Integracji Społecznej - Koordynacja na rzecz aktywnej integracji</v>
          </cell>
          <cell r="F731">
            <v>75071</v>
          </cell>
          <cell r="H731">
            <v>-42</v>
          </cell>
          <cell r="I731">
            <v>0</v>
          </cell>
          <cell r="M731" t="str">
            <v>ROPS</v>
          </cell>
          <cell r="N731" t="str">
            <v>Wydatki</v>
          </cell>
          <cell r="O731" t="str">
            <v>Bieżący</v>
          </cell>
        </row>
        <row r="732">
          <cell r="C732" t="str">
            <v>PO KL</v>
          </cell>
          <cell r="E732" t="str">
            <v>Obserwatorium Integracji Społecznej - Koordynacja na rzecz aktywnej integracji</v>
          </cell>
          <cell r="F732">
            <v>75071</v>
          </cell>
          <cell r="H732">
            <v>15121</v>
          </cell>
          <cell r="I732">
            <v>7581</v>
          </cell>
          <cell r="M732" t="str">
            <v>ROPS</v>
          </cell>
          <cell r="N732" t="str">
            <v>Wydatki</v>
          </cell>
          <cell r="O732" t="str">
            <v>Bieżący</v>
          </cell>
        </row>
        <row r="733">
          <cell r="C733" t="str">
            <v>PO KL</v>
          </cell>
          <cell r="E733" t="str">
            <v>Obserwatorium Integracji Społecznej - Koordynacja na rzecz aktywnej integracji</v>
          </cell>
          <cell r="F733">
            <v>75071</v>
          </cell>
          <cell r="H733">
            <v>-7776</v>
          </cell>
          <cell r="I733">
            <v>0</v>
          </cell>
          <cell r="M733" t="str">
            <v>ROPS</v>
          </cell>
          <cell r="N733" t="str">
            <v>Wydatki</v>
          </cell>
          <cell r="O733" t="str">
            <v>Bieżący</v>
          </cell>
        </row>
        <row r="734">
          <cell r="C734" t="str">
            <v>PO KL</v>
          </cell>
          <cell r="E734" t="str">
            <v>Obserwatorium Integracji Społecznej - Koordynacja na rzecz aktywnej integracji</v>
          </cell>
          <cell r="F734">
            <v>75071</v>
          </cell>
          <cell r="H734">
            <v>236</v>
          </cell>
          <cell r="I734">
            <v>0</v>
          </cell>
          <cell r="M734" t="str">
            <v>ROPS</v>
          </cell>
          <cell r="N734" t="str">
            <v>Wydatki</v>
          </cell>
          <cell r="O734" t="str">
            <v>Bieżący</v>
          </cell>
        </row>
        <row r="735">
          <cell r="C735" t="str">
            <v>PO KL</v>
          </cell>
          <cell r="E735" t="str">
            <v>Obserwatorium Integracji Społecznej - Koordynacja na rzecz aktywnej integracji</v>
          </cell>
          <cell r="F735">
            <v>75071</v>
          </cell>
          <cell r="H735">
            <v>2669</v>
          </cell>
          <cell r="I735">
            <v>1338</v>
          </cell>
          <cell r="M735" t="str">
            <v>ROPS</v>
          </cell>
          <cell r="N735" t="str">
            <v>Wydatki</v>
          </cell>
          <cell r="O735" t="str">
            <v>Bieżący</v>
          </cell>
        </row>
        <row r="736">
          <cell r="C736" t="str">
            <v>PO KL</v>
          </cell>
          <cell r="E736" t="str">
            <v>Obserwatorium Integracji Społecznej - Koordynacja na rzecz aktywnej integracji</v>
          </cell>
          <cell r="F736">
            <v>75071</v>
          </cell>
          <cell r="H736">
            <v>-1373</v>
          </cell>
          <cell r="I736">
            <v>0</v>
          </cell>
          <cell r="M736" t="str">
            <v>ROPS</v>
          </cell>
          <cell r="N736" t="str">
            <v>Wydatki</v>
          </cell>
          <cell r="O736" t="str">
            <v>Bieżący</v>
          </cell>
        </row>
        <row r="737">
          <cell r="C737" t="str">
            <v>PO KL</v>
          </cell>
          <cell r="E737" t="str">
            <v>Obserwatorium Integracji Społecznej - Koordynacja na rzecz aktywnej integracji</v>
          </cell>
          <cell r="F737">
            <v>75071</v>
          </cell>
          <cell r="H737">
            <v>42</v>
          </cell>
          <cell r="I737">
            <v>0</v>
          </cell>
          <cell r="M737" t="str">
            <v>ROPS</v>
          </cell>
          <cell r="N737" t="str">
            <v>Wydatki</v>
          </cell>
          <cell r="O737" t="str">
            <v>Bieżący</v>
          </cell>
        </row>
        <row r="738">
          <cell r="C738" t="str">
            <v>PO KL</v>
          </cell>
          <cell r="E738" t="str">
            <v>Obserwatorium Integracji Społecznej - Koordynacja na rzecz aktywnej integracji</v>
          </cell>
          <cell r="F738">
            <v>75071</v>
          </cell>
          <cell r="H738">
            <v>39044</v>
          </cell>
          <cell r="I738">
            <v>10438</v>
          </cell>
          <cell r="M738" t="str">
            <v>ROPS</v>
          </cell>
          <cell r="N738" t="str">
            <v>Wydatki</v>
          </cell>
          <cell r="O738" t="str">
            <v>Bieżący</v>
          </cell>
        </row>
        <row r="739">
          <cell r="C739" t="str">
            <v>PO KL</v>
          </cell>
          <cell r="E739" t="str">
            <v>Obserwatorium Integracji Społecznej - Koordynacja na rzecz aktywnej integracji</v>
          </cell>
          <cell r="F739">
            <v>75071</v>
          </cell>
          <cell r="H739">
            <v>-8303</v>
          </cell>
          <cell r="I739">
            <v>0</v>
          </cell>
          <cell r="M739" t="str">
            <v>ROPS</v>
          </cell>
          <cell r="N739" t="str">
            <v>Wydatki</v>
          </cell>
          <cell r="O739" t="str">
            <v>Bieżący</v>
          </cell>
        </row>
        <row r="740">
          <cell r="C740" t="str">
            <v>PO KL</v>
          </cell>
          <cell r="E740" t="str">
            <v>Obserwatorium Integracji Społecznej - Koordynacja na rzecz aktywnej integracji</v>
          </cell>
          <cell r="F740">
            <v>75071</v>
          </cell>
          <cell r="H740">
            <v>6891</v>
          </cell>
          <cell r="I740">
            <v>1842</v>
          </cell>
          <cell r="M740" t="str">
            <v>ROPS</v>
          </cell>
          <cell r="N740" t="str">
            <v>Wydatki</v>
          </cell>
          <cell r="O740" t="str">
            <v>Bieżący</v>
          </cell>
        </row>
        <row r="741">
          <cell r="C741" t="str">
            <v>PO KL</v>
          </cell>
          <cell r="E741" t="str">
            <v>Obserwatorium Integracji Społecznej - Koordynacja na rzecz aktywnej integracji</v>
          </cell>
          <cell r="F741">
            <v>75071</v>
          </cell>
          <cell r="H741">
            <v>-1466</v>
          </cell>
          <cell r="I741">
            <v>0</v>
          </cell>
          <cell r="M741" t="str">
            <v>ROPS</v>
          </cell>
          <cell r="N741" t="str">
            <v>Wydatki</v>
          </cell>
          <cell r="O741" t="str">
            <v>Bieżący</v>
          </cell>
        </row>
        <row r="742">
          <cell r="C742" t="str">
            <v>PO KL</v>
          </cell>
          <cell r="E742" t="str">
            <v>Obserwatorium Integracji Społecznej - Koordynacja na rzecz aktywnej integracji</v>
          </cell>
          <cell r="F742">
            <v>75071</v>
          </cell>
          <cell r="H742">
            <v>6298</v>
          </cell>
          <cell r="I742">
            <v>1671</v>
          </cell>
          <cell r="M742" t="str">
            <v>ROPS</v>
          </cell>
          <cell r="N742" t="str">
            <v>Wydatki</v>
          </cell>
          <cell r="O742" t="str">
            <v>Bieżący</v>
          </cell>
        </row>
        <row r="743">
          <cell r="C743" t="str">
            <v>PO KL</v>
          </cell>
          <cell r="E743" t="str">
            <v>Obserwatorium Integracji Społecznej - Koordynacja na rzecz aktywnej integracji</v>
          </cell>
          <cell r="F743">
            <v>75071</v>
          </cell>
          <cell r="H743">
            <v>-1340</v>
          </cell>
          <cell r="I743">
            <v>0</v>
          </cell>
          <cell r="M743" t="str">
            <v>ROPS</v>
          </cell>
          <cell r="N743" t="str">
            <v>Wydatki</v>
          </cell>
          <cell r="O743" t="str">
            <v>Bieżący</v>
          </cell>
        </row>
        <row r="744">
          <cell r="C744" t="str">
            <v>PO KL</v>
          </cell>
          <cell r="E744" t="str">
            <v>Obserwatorium Integracji Społecznej - Koordynacja na rzecz aktywnej integracji</v>
          </cell>
          <cell r="F744">
            <v>75071</v>
          </cell>
          <cell r="H744">
            <v>1110</v>
          </cell>
          <cell r="I744">
            <v>295</v>
          </cell>
          <cell r="M744" t="str">
            <v>ROPS</v>
          </cell>
          <cell r="N744" t="str">
            <v>Wydatki</v>
          </cell>
          <cell r="O744" t="str">
            <v>Bieżący</v>
          </cell>
        </row>
        <row r="745">
          <cell r="C745" t="str">
            <v>PO KL</v>
          </cell>
          <cell r="E745" t="str">
            <v>Obserwatorium Integracji Społecznej - Koordynacja na rzecz aktywnej integracji</v>
          </cell>
          <cell r="F745">
            <v>75071</v>
          </cell>
          <cell r="H745">
            <v>-235</v>
          </cell>
          <cell r="I745">
            <v>0</v>
          </cell>
          <cell r="M745" t="str">
            <v>ROPS</v>
          </cell>
          <cell r="N745" t="str">
            <v>Wydatki</v>
          </cell>
          <cell r="O745" t="str">
            <v>Bieżący</v>
          </cell>
        </row>
        <row r="746">
          <cell r="C746" t="str">
            <v>PO KL</v>
          </cell>
          <cell r="E746" t="str">
            <v>Obserwatorium Integracji Społecznej - Koordynacja na rzecz aktywnej integracji</v>
          </cell>
          <cell r="F746">
            <v>75071</v>
          </cell>
          <cell r="H746">
            <v>10200</v>
          </cell>
          <cell r="I746">
            <v>6110</v>
          </cell>
          <cell r="M746" t="str">
            <v>ROPS</v>
          </cell>
          <cell r="N746" t="str">
            <v>Wydatki</v>
          </cell>
          <cell r="O746" t="str">
            <v>Bieżący</v>
          </cell>
        </row>
        <row r="747">
          <cell r="C747" t="str">
            <v>PO KL</v>
          </cell>
          <cell r="E747" t="str">
            <v>Obserwatorium Integracji Społecznej - Koordynacja na rzecz aktywnej integracji</v>
          </cell>
          <cell r="F747">
            <v>75071</v>
          </cell>
          <cell r="H747">
            <v>2465</v>
          </cell>
          <cell r="I747">
            <v>0</v>
          </cell>
          <cell r="M747" t="str">
            <v>ROPS</v>
          </cell>
          <cell r="N747" t="str">
            <v>Wydatki</v>
          </cell>
          <cell r="O747" t="str">
            <v>Bieżący</v>
          </cell>
        </row>
        <row r="748">
          <cell r="C748" t="str">
            <v>PO KL</v>
          </cell>
          <cell r="E748" t="str">
            <v>Obserwatorium Integracji Społecznej - Koordynacja na rzecz aktywnej integracji</v>
          </cell>
          <cell r="F748">
            <v>75071</v>
          </cell>
          <cell r="H748">
            <v>1800</v>
          </cell>
          <cell r="I748">
            <v>1078</v>
          </cell>
          <cell r="M748" t="str">
            <v>ROPS</v>
          </cell>
          <cell r="N748" t="str">
            <v>Wydatki</v>
          </cell>
          <cell r="O748" t="str">
            <v>Bieżący</v>
          </cell>
        </row>
        <row r="749">
          <cell r="C749" t="str">
            <v>PO KL</v>
          </cell>
          <cell r="E749" t="str">
            <v>Obserwatorium Integracji Społecznej - Koordynacja na rzecz aktywnej integracji</v>
          </cell>
          <cell r="F749">
            <v>75071</v>
          </cell>
          <cell r="H749">
            <v>435</v>
          </cell>
          <cell r="I749">
            <v>0</v>
          </cell>
          <cell r="M749" t="str">
            <v>ROPS</v>
          </cell>
          <cell r="N749" t="str">
            <v>Wydatki</v>
          </cell>
          <cell r="O749" t="str">
            <v>Bieżący</v>
          </cell>
        </row>
        <row r="750">
          <cell r="C750" t="str">
            <v>PO KL</v>
          </cell>
          <cell r="E750" t="str">
            <v>Obserwatorium Integracji Społecznej - Koordynacja na rzecz aktywnej integracji</v>
          </cell>
          <cell r="F750">
            <v>75071</v>
          </cell>
          <cell r="H750">
            <v>8500</v>
          </cell>
          <cell r="I750">
            <v>0</v>
          </cell>
          <cell r="M750" t="str">
            <v>ROPS</v>
          </cell>
          <cell r="N750" t="str">
            <v>Wydatki</v>
          </cell>
          <cell r="O750" t="str">
            <v>Bieżący</v>
          </cell>
        </row>
        <row r="751">
          <cell r="C751" t="str">
            <v>PO KL</v>
          </cell>
          <cell r="E751" t="str">
            <v>Obserwatorium Integracji Społecznej - Koordynacja na rzecz aktywnej integracji</v>
          </cell>
          <cell r="F751">
            <v>75071</v>
          </cell>
          <cell r="H751">
            <v>1500</v>
          </cell>
          <cell r="I751">
            <v>0</v>
          </cell>
          <cell r="M751" t="str">
            <v>ROPS</v>
          </cell>
          <cell r="N751" t="str">
            <v>Wydatki</v>
          </cell>
          <cell r="O751" t="str">
            <v>Bieżący</v>
          </cell>
        </row>
        <row r="752">
          <cell r="C752" t="str">
            <v>PO KL</v>
          </cell>
          <cell r="E752" t="str">
            <v>Obserwatorium Integracji Społecznej - Koordynacja na rzecz aktywnej integracji</v>
          </cell>
          <cell r="F752">
            <v>75071</v>
          </cell>
          <cell r="H752">
            <v>20400</v>
          </cell>
          <cell r="I752">
            <v>8672</v>
          </cell>
          <cell r="M752" t="str">
            <v>ROPS</v>
          </cell>
          <cell r="N752" t="str">
            <v>Wydatki</v>
          </cell>
          <cell r="O752" t="str">
            <v>Bieżący</v>
          </cell>
        </row>
        <row r="753">
          <cell r="C753" t="str">
            <v>PO KL</v>
          </cell>
          <cell r="E753" t="str">
            <v>Obserwatorium Integracji Społecznej - Koordynacja na rzecz aktywnej integracji</v>
          </cell>
          <cell r="F753">
            <v>75071</v>
          </cell>
          <cell r="H753">
            <v>3600</v>
          </cell>
          <cell r="I753">
            <v>1530</v>
          </cell>
          <cell r="M753" t="str">
            <v>ROPS</v>
          </cell>
          <cell r="N753" t="str">
            <v>Wydatki</v>
          </cell>
          <cell r="O753" t="str">
            <v>Bieżący</v>
          </cell>
        </row>
        <row r="754">
          <cell r="C754" t="str">
            <v>PO KL</v>
          </cell>
          <cell r="E754" t="str">
            <v>Obserwatorium Integracji Społecznej - Koordynacja na rzecz aktywnej integracji</v>
          </cell>
          <cell r="F754">
            <v>75071</v>
          </cell>
          <cell r="H754">
            <v>1700</v>
          </cell>
          <cell r="I754">
            <v>20</v>
          </cell>
          <cell r="M754" t="str">
            <v>ROPS</v>
          </cell>
          <cell r="N754" t="str">
            <v>Wydatki</v>
          </cell>
          <cell r="O754" t="str">
            <v>Bieżący</v>
          </cell>
        </row>
        <row r="755">
          <cell r="C755" t="str">
            <v>PO KL</v>
          </cell>
          <cell r="E755" t="str">
            <v>Obserwatorium Integracji Społecznej - Koordynacja na rzecz aktywnej integracji</v>
          </cell>
          <cell r="F755">
            <v>75071</v>
          </cell>
          <cell r="H755">
            <v>-935</v>
          </cell>
          <cell r="I755">
            <v>0</v>
          </cell>
          <cell r="M755" t="str">
            <v>ROPS</v>
          </cell>
          <cell r="N755" t="str">
            <v>Wydatki</v>
          </cell>
          <cell r="O755" t="str">
            <v>Bieżący</v>
          </cell>
        </row>
        <row r="756">
          <cell r="C756" t="str">
            <v>PO KL</v>
          </cell>
          <cell r="E756" t="str">
            <v>Obserwatorium Integracji Społecznej - Koordynacja na rzecz aktywnej integracji</v>
          </cell>
          <cell r="F756">
            <v>75071</v>
          </cell>
          <cell r="H756">
            <v>300</v>
          </cell>
          <cell r="I756">
            <v>3</v>
          </cell>
          <cell r="M756" t="str">
            <v>ROPS</v>
          </cell>
          <cell r="N756" t="str">
            <v>Wydatki</v>
          </cell>
          <cell r="O756" t="str">
            <v>Bieżący</v>
          </cell>
        </row>
        <row r="757">
          <cell r="C757" t="str">
            <v>PO KL</v>
          </cell>
          <cell r="E757" t="str">
            <v>Obserwatorium Integracji Społecznej - Koordynacja na rzecz aktywnej integracji</v>
          </cell>
          <cell r="F757">
            <v>75071</v>
          </cell>
          <cell r="H757">
            <v>-165</v>
          </cell>
          <cell r="I757">
            <v>0</v>
          </cell>
          <cell r="M757" t="str">
            <v>ROPS</v>
          </cell>
          <cell r="N757" t="str">
            <v>Wydatki</v>
          </cell>
          <cell r="O757" t="str">
            <v>Bieżący</v>
          </cell>
        </row>
        <row r="758">
          <cell r="C758" t="str">
            <v>PO KL</v>
          </cell>
          <cell r="E758" t="str">
            <v>Obserwatorium Integracji Społecznej - Koordynacja na rzecz aktywnej integracji</v>
          </cell>
          <cell r="F758">
            <v>75071</v>
          </cell>
          <cell r="H758">
            <v>0</v>
          </cell>
          <cell r="I758">
            <v>0</v>
          </cell>
          <cell r="M758" t="str">
            <v>ROPS</v>
          </cell>
          <cell r="N758" t="str">
            <v>Wydatki</v>
          </cell>
          <cell r="O758" t="str">
            <v>Bieżący</v>
          </cell>
        </row>
        <row r="759">
          <cell r="C759" t="str">
            <v>PO KL</v>
          </cell>
          <cell r="E759" t="str">
            <v>Obserwatorium Integracji Społecznej - Koordynacja na rzecz aktywnej integracji</v>
          </cell>
          <cell r="F759">
            <v>75071</v>
          </cell>
          <cell r="H759">
            <v>0</v>
          </cell>
          <cell r="I759">
            <v>0</v>
          </cell>
          <cell r="M759" t="str">
            <v>ROPS</v>
          </cell>
          <cell r="N759" t="str">
            <v>Wydatki</v>
          </cell>
          <cell r="O759" t="str">
            <v>Bieżący</v>
          </cell>
        </row>
        <row r="760">
          <cell r="C760" t="str">
            <v>PO KL</v>
          </cell>
          <cell r="E760" t="str">
            <v>Obserwatorium Integracji Społecznej - Koordynacja na rzecz aktywnej integracji</v>
          </cell>
          <cell r="F760">
            <v>75071</v>
          </cell>
          <cell r="H760">
            <v>0</v>
          </cell>
          <cell r="I760">
            <v>0</v>
          </cell>
          <cell r="M760" t="str">
            <v>ROPS</v>
          </cell>
          <cell r="N760" t="str">
            <v>Wydatki</v>
          </cell>
          <cell r="O760" t="str">
            <v>Bieżący</v>
          </cell>
        </row>
        <row r="761">
          <cell r="C761" t="str">
            <v>PO KL</v>
          </cell>
          <cell r="E761" t="str">
            <v>Obserwatorium Integracji Społecznej - Koordynacja na rzecz aktywnej integracji</v>
          </cell>
          <cell r="F761">
            <v>75071</v>
          </cell>
          <cell r="H761">
            <v>0</v>
          </cell>
          <cell r="I761">
            <v>0</v>
          </cell>
          <cell r="M761" t="str">
            <v>ROPS</v>
          </cell>
          <cell r="N761" t="str">
            <v>Wydatki</v>
          </cell>
          <cell r="O761" t="str">
            <v>Bieżący</v>
          </cell>
        </row>
        <row r="762">
          <cell r="C762" t="str">
            <v>PO KL</v>
          </cell>
          <cell r="E762" t="str">
            <v>Obserwatorium Integracji Społecznej - Koordynacja na rzecz aktywnej integracji</v>
          </cell>
          <cell r="F762">
            <v>75071</v>
          </cell>
          <cell r="H762">
            <v>297840</v>
          </cell>
          <cell r="I762">
            <v>110432</v>
          </cell>
          <cell r="M762" t="str">
            <v>ROPS</v>
          </cell>
          <cell r="N762" t="str">
            <v>Dochody</v>
          </cell>
          <cell r="O762" t="str">
            <v>Bieżący</v>
          </cell>
        </row>
        <row r="763">
          <cell r="C763" t="str">
            <v>PO KL</v>
          </cell>
          <cell r="E763" t="str">
            <v>Obserwatorium Integracji Społecznej - Koordynacja na rzecz aktywnej integracji</v>
          </cell>
          <cell r="F763">
            <v>75071</v>
          </cell>
          <cell r="H763">
            <v>-53132</v>
          </cell>
          <cell r="I763">
            <v>0</v>
          </cell>
          <cell r="M763" t="str">
            <v>ROPS</v>
          </cell>
          <cell r="N763" t="str">
            <v>Dochody</v>
          </cell>
          <cell r="O763" t="str">
            <v>Bieżący</v>
          </cell>
        </row>
        <row r="764">
          <cell r="C764" t="str">
            <v>PO KL</v>
          </cell>
          <cell r="E764" t="str">
            <v>Obserwatorium Integracji Społecznej - Koordynacja na rzecz aktywnej integracji</v>
          </cell>
          <cell r="F764">
            <v>75071</v>
          </cell>
          <cell r="H764">
            <v>52560</v>
          </cell>
          <cell r="I764">
            <v>19488</v>
          </cell>
          <cell r="M764" t="str">
            <v>ROPS</v>
          </cell>
          <cell r="N764" t="str">
            <v>Dochody</v>
          </cell>
          <cell r="O764" t="str">
            <v>Bieżący</v>
          </cell>
        </row>
        <row r="765">
          <cell r="C765" t="str">
            <v>PO KL</v>
          </cell>
          <cell r="E765" t="str">
            <v>Obserwatorium Integracji Społecznej - Koordynacja na rzecz aktywnej integracji</v>
          </cell>
          <cell r="F765">
            <v>75071</v>
          </cell>
          <cell r="H765">
            <v>-9376</v>
          </cell>
          <cell r="I765">
            <v>0</v>
          </cell>
          <cell r="M765" t="str">
            <v>ROPS</v>
          </cell>
          <cell r="N765" t="str">
            <v>Dochody</v>
          </cell>
          <cell r="O765" t="str">
            <v>Bieżący</v>
          </cell>
        </row>
        <row r="766">
          <cell r="C766" t="str">
            <v>Program Współpracy Transgranicznej Litwa-Polska 2007-2013</v>
          </cell>
          <cell r="E766" t="str">
            <v>Wzmocnione kompetencji regionu transgranicznego na rzecz międzynarodowej współpracy: Aktywni Międzynarodowo</v>
          </cell>
          <cell r="F766">
            <v>75095</v>
          </cell>
          <cell r="H766">
            <v>31450</v>
          </cell>
          <cell r="M766" t="str">
            <v>Polityka Regionalna</v>
          </cell>
          <cell r="N766" t="str">
            <v>Wydatki</v>
          </cell>
          <cell r="O766" t="str">
            <v>Bieżący</v>
          </cell>
        </row>
        <row r="767">
          <cell r="C767" t="str">
            <v xml:space="preserve">Region Morza Bałtyckiego: wspólny rynek pracy           </v>
          </cell>
          <cell r="E767" t="str">
            <v>Rola Publicznych Służb Zatrudnienia w rozwoju wspólnego rynku pracy w Regionie Morza Bałtyckiego</v>
          </cell>
          <cell r="F767">
            <v>85332</v>
          </cell>
          <cell r="H767">
            <v>15270</v>
          </cell>
          <cell r="I767">
            <v>0</v>
          </cell>
          <cell r="M767" t="str">
            <v>WUP</v>
          </cell>
          <cell r="N767" t="str">
            <v>Wydatki</v>
          </cell>
          <cell r="O767" t="str">
            <v>Bieżący</v>
          </cell>
        </row>
        <row r="768">
          <cell r="C768" t="str">
            <v>Program Współpracy Transgranicznej Litwa-Polska 2007-2013</v>
          </cell>
          <cell r="E768" t="str">
            <v>Wzmocnione kompetencji regionu transgranicznego na rzecz międzynarodowej współpracy: Aktywni Międzynarodowo</v>
          </cell>
          <cell r="F768">
            <v>75095</v>
          </cell>
          <cell r="H768">
            <v>4760</v>
          </cell>
          <cell r="M768" t="str">
            <v>Polityka Regionalna</v>
          </cell>
          <cell r="N768" t="str">
            <v>Wydatki</v>
          </cell>
          <cell r="O768" t="str">
            <v>Bieżący</v>
          </cell>
        </row>
        <row r="769">
          <cell r="C769" t="str">
            <v xml:space="preserve">Region Morza Bałtyckiego: wspólny rynek pracy           </v>
          </cell>
          <cell r="E769" t="str">
            <v>Rola Publicznych Służb Zatrudnienia w rozwoju wspólnego rynku pracy w Regionie Morza Bałtyckiego</v>
          </cell>
          <cell r="F769">
            <v>85332</v>
          </cell>
          <cell r="H769">
            <v>2250</v>
          </cell>
          <cell r="I769">
            <v>0</v>
          </cell>
          <cell r="M769" t="str">
            <v>WUP</v>
          </cell>
          <cell r="N769" t="str">
            <v>Wydatki</v>
          </cell>
          <cell r="O769" t="str">
            <v>Bieżący</v>
          </cell>
        </row>
        <row r="770">
          <cell r="C770" t="str">
            <v>Program Współpracy Transgranicznej Litwa-Polska 2007-2013</v>
          </cell>
          <cell r="E770" t="str">
            <v>Wzmocnione kompetencji regionu transgranicznego na rzecz międzynarodowej współpracy: Aktywni Międzynarodowo</v>
          </cell>
          <cell r="F770">
            <v>75095</v>
          </cell>
          <cell r="H770">
            <v>391</v>
          </cell>
          <cell r="M770" t="str">
            <v>Polityka Regionalna</v>
          </cell>
          <cell r="N770" t="str">
            <v>Wydatki</v>
          </cell>
          <cell r="O770" t="str">
            <v>Bieżący</v>
          </cell>
        </row>
        <row r="771">
          <cell r="C771" t="str">
            <v xml:space="preserve">Region Morza Bałtyckiego: wspólny rynek pracy           </v>
          </cell>
          <cell r="E771" t="str">
            <v>Rola Publicznych Służb Zatrudnienia w rozwoju wspólnego rynku pracy w Regionie Morza Bałtyckiego</v>
          </cell>
          <cell r="F771">
            <v>85332</v>
          </cell>
          <cell r="H771">
            <v>150</v>
          </cell>
          <cell r="I771">
            <v>0</v>
          </cell>
          <cell r="M771" t="str">
            <v>WUP</v>
          </cell>
          <cell r="N771" t="str">
            <v>Wydatki</v>
          </cell>
          <cell r="O771" t="str">
            <v>Bieżący</v>
          </cell>
        </row>
        <row r="772">
          <cell r="C772" t="str">
            <v>Program Współpracy Transgranicznej Litwa-Polska 2007-2013</v>
          </cell>
          <cell r="E772" t="str">
            <v>Wzmocnione kompetencji regionu transgranicznego na rzecz międzynarodowej współpracy: Aktywni Międzynarodowo</v>
          </cell>
          <cell r="F772">
            <v>75095</v>
          </cell>
          <cell r="H772">
            <v>4760</v>
          </cell>
          <cell r="M772" t="str">
            <v>Polityka Regionalna</v>
          </cell>
          <cell r="N772" t="str">
            <v>Wydatki</v>
          </cell>
          <cell r="O772" t="str">
            <v>Bieżący</v>
          </cell>
        </row>
        <row r="773">
          <cell r="C773" t="str">
            <v xml:space="preserve">Region Morza Bałtyckiego: wspólny rynek pracy           </v>
          </cell>
          <cell r="E773" t="str">
            <v>Rola Publicznych Służb Zatrudnienia w rozwoju wspólnego rynku pracy w Regionie Morza Bałtyckiego</v>
          </cell>
          <cell r="F773">
            <v>85332</v>
          </cell>
          <cell r="H773">
            <v>1531</v>
          </cell>
          <cell r="I773">
            <v>0</v>
          </cell>
          <cell r="M773" t="str">
            <v>WUP</v>
          </cell>
          <cell r="N773" t="str">
            <v>Wydatki</v>
          </cell>
          <cell r="O773" t="str">
            <v>Bieżący</v>
          </cell>
        </row>
        <row r="774">
          <cell r="C774" t="str">
            <v>Program Współpracy Transgranicznej Litwa-Polska 2007-2013</v>
          </cell>
          <cell r="E774" t="str">
            <v>Wzmocnione kompetencji regionu transgranicznego na rzecz międzynarodowej współpracy: Aktywni Międzynarodowo</v>
          </cell>
          <cell r="F774">
            <v>75095</v>
          </cell>
          <cell r="H774">
            <v>7650</v>
          </cell>
          <cell r="M774" t="str">
            <v>Polityka Regionalna</v>
          </cell>
          <cell r="N774" t="str">
            <v>Wydatki</v>
          </cell>
          <cell r="O774" t="str">
            <v>Bieżący</v>
          </cell>
        </row>
        <row r="775">
          <cell r="C775" t="str">
            <v>PO KL</v>
          </cell>
          <cell r="E775" t="str">
            <v>RIS Warmia Mazury Plus</v>
          </cell>
          <cell r="F775">
            <v>15013</v>
          </cell>
          <cell r="H775">
            <v>3707</v>
          </cell>
          <cell r="I775">
            <v>2819</v>
          </cell>
          <cell r="M775" t="str">
            <v>Polityka Regionalna</v>
          </cell>
          <cell r="N775" t="str">
            <v>Wydatki</v>
          </cell>
          <cell r="O775" t="str">
            <v>Bieżący</v>
          </cell>
        </row>
        <row r="776">
          <cell r="C776" t="str">
            <v>PO KL</v>
          </cell>
          <cell r="E776" t="str">
            <v>RIS Warmia Mazury Plus</v>
          </cell>
          <cell r="F776">
            <v>15013</v>
          </cell>
          <cell r="H776">
            <v>-887</v>
          </cell>
          <cell r="I776">
            <v>0</v>
          </cell>
          <cell r="M776" t="str">
            <v>Polityka Regionalna</v>
          </cell>
          <cell r="N776" t="str">
            <v>Wydatki</v>
          </cell>
          <cell r="O776" t="str">
            <v>Bieżący</v>
          </cell>
        </row>
        <row r="777">
          <cell r="C777" t="str">
            <v>Program Współpracy Transgranicznej Litwa-Polska 2007-2013</v>
          </cell>
          <cell r="E777" t="str">
            <v>Wzmocnione kompetencji regionu transgranicznego na rzecz międzynarodowej współpracy: Aktywni Międzynarodowo</v>
          </cell>
          <cell r="F777">
            <v>75095</v>
          </cell>
          <cell r="H777">
            <v>102000</v>
          </cell>
          <cell r="M777" t="str">
            <v>Polityka Regionalna</v>
          </cell>
          <cell r="N777" t="str">
            <v>Wydatki</v>
          </cell>
          <cell r="O777" t="str">
            <v>Bieżący</v>
          </cell>
        </row>
        <row r="778">
          <cell r="C778" t="str">
            <v>PO KL</v>
          </cell>
          <cell r="E778" t="str">
            <v>RIS Warmia Mazury Plus</v>
          </cell>
          <cell r="F778">
            <v>15013</v>
          </cell>
          <cell r="H778">
            <v>683</v>
          </cell>
          <cell r="I778">
            <v>414</v>
          </cell>
          <cell r="M778" t="str">
            <v>Polityka Regionalna</v>
          </cell>
          <cell r="N778" t="str">
            <v>Wydatki</v>
          </cell>
          <cell r="O778" t="str">
            <v>Bieżący</v>
          </cell>
        </row>
        <row r="779">
          <cell r="C779" t="str">
            <v>PO KL</v>
          </cell>
          <cell r="E779" t="str">
            <v>RIS Warmia Mazury Plus</v>
          </cell>
          <cell r="F779">
            <v>15013</v>
          </cell>
          <cell r="H779">
            <v>-163</v>
          </cell>
          <cell r="I779">
            <v>0</v>
          </cell>
          <cell r="M779" t="str">
            <v>Polityka Regionalna</v>
          </cell>
          <cell r="N779" t="str">
            <v>Wydatki</v>
          </cell>
          <cell r="O779" t="str">
            <v>Bieżący</v>
          </cell>
        </row>
        <row r="780">
          <cell r="C780" t="str">
            <v>Program Współpracy Transgranicznej Litwa-Polska 2007-2013</v>
          </cell>
          <cell r="E780" t="str">
            <v>Wzmocnione kompetencji regionu transgranicznego na rzecz międzynarodowej współpracy: Aktywni Międzynarodowo</v>
          </cell>
          <cell r="F780">
            <v>75095</v>
          </cell>
          <cell r="H780">
            <v>12750</v>
          </cell>
          <cell r="M780" t="str">
            <v>Polityka Regionalna</v>
          </cell>
          <cell r="N780" t="str">
            <v>Wydatki</v>
          </cell>
          <cell r="O780" t="str">
            <v>Bieżący</v>
          </cell>
        </row>
        <row r="781">
          <cell r="C781" t="str">
            <v>PO KL</v>
          </cell>
          <cell r="E781" t="str">
            <v>RIS Warmia Mazury Plus</v>
          </cell>
          <cell r="F781">
            <v>15013</v>
          </cell>
          <cell r="H781">
            <v>110</v>
          </cell>
          <cell r="I781">
            <v>67</v>
          </cell>
          <cell r="M781" t="str">
            <v>Polityka Regionalna</v>
          </cell>
          <cell r="N781" t="str">
            <v>Wydatki</v>
          </cell>
          <cell r="O781" t="str">
            <v>Bieżący</v>
          </cell>
        </row>
        <row r="782">
          <cell r="C782" t="str">
            <v>PO KL</v>
          </cell>
          <cell r="E782" t="str">
            <v>RIS Warmia Mazury Plus</v>
          </cell>
          <cell r="F782">
            <v>15013</v>
          </cell>
          <cell r="H782">
            <v>-26</v>
          </cell>
          <cell r="I782">
            <v>0</v>
          </cell>
          <cell r="M782" t="str">
            <v>Polityka Regionalna</v>
          </cell>
          <cell r="N782" t="str">
            <v>Wydatki</v>
          </cell>
          <cell r="O782" t="str">
            <v>Bieżący</v>
          </cell>
        </row>
        <row r="783">
          <cell r="C783" t="str">
            <v>Program Współpracy Transgranicznej Litwa-Polska 2007-2013</v>
          </cell>
          <cell r="E783" t="str">
            <v>Wzmocnione kompetencji regionu transgranicznego na rzecz międzynarodowej współpracy: Aktywni Międzynarodowo</v>
          </cell>
          <cell r="F783">
            <v>75095</v>
          </cell>
          <cell r="H783">
            <v>4250</v>
          </cell>
          <cell r="M783" t="str">
            <v>Polityka Regionalna</v>
          </cell>
          <cell r="N783" t="str">
            <v>Wydatki</v>
          </cell>
          <cell r="O783" t="str">
            <v>Bieżący</v>
          </cell>
        </row>
        <row r="784">
          <cell r="C784" t="str">
            <v>PO KL</v>
          </cell>
          <cell r="E784" t="str">
            <v>RIS Warmia Mazury Plus</v>
          </cell>
          <cell r="F784">
            <v>15013</v>
          </cell>
          <cell r="H784">
            <v>457</v>
          </cell>
          <cell r="I784">
            <v>812</v>
          </cell>
          <cell r="M784" t="str">
            <v>Polityka Regionalna</v>
          </cell>
          <cell r="N784" t="str">
            <v>Wydatki</v>
          </cell>
          <cell r="O784" t="str">
            <v>Bieżący</v>
          </cell>
        </row>
        <row r="785">
          <cell r="C785" t="str">
            <v>PO KL</v>
          </cell>
          <cell r="E785" t="str">
            <v>RIS Warmia Mazury Plus</v>
          </cell>
          <cell r="F785">
            <v>15013</v>
          </cell>
          <cell r="H785">
            <v>481</v>
          </cell>
          <cell r="I785">
            <v>0</v>
          </cell>
          <cell r="M785" t="str">
            <v>Polityka Regionalna</v>
          </cell>
          <cell r="N785" t="str">
            <v>Wydatki</v>
          </cell>
          <cell r="O785" t="str">
            <v>Bieżący</v>
          </cell>
        </row>
        <row r="786">
          <cell r="C786" t="str">
            <v>Program Współpracy Transgranicznej Litwa-Polska 2007-2013</v>
          </cell>
          <cell r="E786" t="str">
            <v>Wzmocnione kompetencji regionu transgranicznego na rzecz międzynarodowej współpracy: Aktywni Międzynarodowo</v>
          </cell>
          <cell r="F786">
            <v>75095</v>
          </cell>
          <cell r="H786">
            <v>4250</v>
          </cell>
          <cell r="M786" t="str">
            <v>Polityka Regionalna</v>
          </cell>
          <cell r="N786" t="str">
            <v>Wydatki</v>
          </cell>
          <cell r="O786" t="str">
            <v>Bieżący</v>
          </cell>
        </row>
        <row r="787">
          <cell r="C787" t="str">
            <v>PO KL</v>
          </cell>
          <cell r="E787" t="str">
            <v>RIS Warmia Mazury Plus</v>
          </cell>
          <cell r="F787">
            <v>15013</v>
          </cell>
          <cell r="H787">
            <v>267</v>
          </cell>
          <cell r="I787">
            <v>231</v>
          </cell>
          <cell r="M787" t="str">
            <v>Polityka Regionalna</v>
          </cell>
          <cell r="N787" t="str">
            <v>Wydatki</v>
          </cell>
          <cell r="O787" t="str">
            <v>Bieżący</v>
          </cell>
        </row>
        <row r="788">
          <cell r="C788" t="str">
            <v>PO KL</v>
          </cell>
          <cell r="E788" t="str">
            <v>RIS Warmia Mazury Plus</v>
          </cell>
          <cell r="F788">
            <v>15013</v>
          </cell>
          <cell r="H788">
            <v>18</v>
          </cell>
          <cell r="I788">
            <v>0</v>
          </cell>
          <cell r="M788" t="str">
            <v>Polityka Regionalna</v>
          </cell>
          <cell r="N788" t="str">
            <v>Wydatki</v>
          </cell>
          <cell r="O788" t="str">
            <v>Bieżący</v>
          </cell>
        </row>
        <row r="789">
          <cell r="C789" t="str">
            <v>Program Współpracy Transgranicznej Litwa-Polska 2007-2013</v>
          </cell>
          <cell r="E789" t="str">
            <v>Wzmocnione kompetencji regionu transgranicznego na rzecz międzynarodowej współpracy: Aktywni Międzynarodowo</v>
          </cell>
          <cell r="F789">
            <v>75095</v>
          </cell>
          <cell r="H789">
            <v>8500</v>
          </cell>
          <cell r="M789" t="str">
            <v>Polityka Regionalna</v>
          </cell>
          <cell r="N789" t="str">
            <v>Wydatki</v>
          </cell>
          <cell r="O789" t="str">
            <v>Bieżący</v>
          </cell>
        </row>
        <row r="790">
          <cell r="C790" t="str">
            <v>PO KL</v>
          </cell>
          <cell r="E790" t="str">
            <v>RIS Warmia Mazury Plus</v>
          </cell>
          <cell r="F790">
            <v>15013</v>
          </cell>
          <cell r="H790">
            <v>6038</v>
          </cell>
          <cell r="I790">
            <v>9078</v>
          </cell>
          <cell r="M790" t="str">
            <v>Polityka Regionalna</v>
          </cell>
          <cell r="N790" t="str">
            <v>Wydatki</v>
          </cell>
          <cell r="O790" t="str">
            <v>Bieżący</v>
          </cell>
        </row>
        <row r="791">
          <cell r="C791" t="str">
            <v>PO KL</v>
          </cell>
          <cell r="E791" t="str">
            <v>RIS Warmia Mazury Plus</v>
          </cell>
          <cell r="F791">
            <v>15013</v>
          </cell>
          <cell r="H791">
            <v>1110</v>
          </cell>
          <cell r="I791">
            <v>0</v>
          </cell>
          <cell r="M791" t="str">
            <v>Polityka Regionalna</v>
          </cell>
          <cell r="N791" t="str">
            <v>Wydatki</v>
          </cell>
          <cell r="O791" t="str">
            <v>Bieżący</v>
          </cell>
        </row>
        <row r="792">
          <cell r="C792" t="str">
            <v>PO KL</v>
          </cell>
          <cell r="E792" t="str">
            <v>RIS Warmia Mazury Plus</v>
          </cell>
          <cell r="F792">
            <v>15013</v>
          </cell>
          <cell r="H792">
            <v>2775</v>
          </cell>
          <cell r="I792">
            <v>0</v>
          </cell>
          <cell r="M792" t="str">
            <v>Polityka Regionalna</v>
          </cell>
          <cell r="N792" t="str">
            <v>Wydatki</v>
          </cell>
          <cell r="O792" t="str">
            <v>Bieżący</v>
          </cell>
        </row>
        <row r="793">
          <cell r="C793" t="str">
            <v>Program Współpracy Transgranicznej Litwa-Polska 2007-2013</v>
          </cell>
          <cell r="E793" t="str">
            <v>Wzmocnione kompetencji regionu transgranicznego na rzecz międzynarodowej współpracy: Aktywni Międzynarodowo</v>
          </cell>
          <cell r="F793">
            <v>75095</v>
          </cell>
          <cell r="H793">
            <v>0</v>
          </cell>
          <cell r="M793" t="str">
            <v>Polityka Regionalna</v>
          </cell>
          <cell r="N793" t="str">
            <v>Wydatki</v>
          </cell>
          <cell r="O793" t="str">
            <v>Bieżący</v>
          </cell>
        </row>
        <row r="794">
          <cell r="C794" t="str">
            <v>PO KL</v>
          </cell>
          <cell r="E794" t="str">
            <v>RIS Warmia Mazury Plus</v>
          </cell>
          <cell r="F794">
            <v>15013</v>
          </cell>
          <cell r="H794">
            <v>158</v>
          </cell>
          <cell r="I794">
            <v>10</v>
          </cell>
          <cell r="M794" t="str">
            <v>Polityka Regionalna</v>
          </cell>
          <cell r="N794" t="str">
            <v>Wydatki</v>
          </cell>
          <cell r="O794" t="str">
            <v>Bieżący</v>
          </cell>
        </row>
        <row r="795">
          <cell r="C795" t="str">
            <v>PO KL</v>
          </cell>
          <cell r="E795" t="str">
            <v>RIS Warmia Mazury Plus</v>
          </cell>
          <cell r="F795">
            <v>15013</v>
          </cell>
          <cell r="H795">
            <v>-158</v>
          </cell>
          <cell r="I795">
            <v>0</v>
          </cell>
          <cell r="M795" t="str">
            <v>Polityka Regionalna</v>
          </cell>
          <cell r="N795" t="str">
            <v>Wydatki</v>
          </cell>
          <cell r="O795" t="str">
            <v>Bieżący</v>
          </cell>
        </row>
        <row r="796">
          <cell r="C796" t="str">
            <v>Program Współpracy Transgranicznej Litwa-Polska 2007-2013</v>
          </cell>
          <cell r="E796" t="str">
            <v>Wzmocnione kompetencji regionu transgranicznego na rzecz międzynarodowej współpracy: Aktywni Międzynarodowo</v>
          </cell>
          <cell r="F796">
            <v>75095</v>
          </cell>
          <cell r="H796">
            <v>0</v>
          </cell>
          <cell r="M796" t="str">
            <v>Polityka Regionalna</v>
          </cell>
          <cell r="N796" t="str">
            <v>Wydatki</v>
          </cell>
          <cell r="O796" t="str">
            <v>Bieżący</v>
          </cell>
        </row>
        <row r="797">
          <cell r="C797" t="str">
            <v>PO KL</v>
          </cell>
          <cell r="E797" t="str">
            <v>RIS Warmia Mazury Plus</v>
          </cell>
          <cell r="F797">
            <v>15013</v>
          </cell>
          <cell r="H797">
            <v>0</v>
          </cell>
          <cell r="I797">
            <v>0</v>
          </cell>
          <cell r="M797" t="str">
            <v>Polityka Regionalna</v>
          </cell>
          <cell r="N797" t="str">
            <v>Wydatki</v>
          </cell>
          <cell r="O797" t="str">
            <v>Bieżący</v>
          </cell>
        </row>
        <row r="798">
          <cell r="C798" t="str">
            <v>PO KL</v>
          </cell>
          <cell r="E798" t="str">
            <v>RIS Warmia Mazury Plus</v>
          </cell>
          <cell r="F798">
            <v>15013</v>
          </cell>
          <cell r="H798">
            <v>0</v>
          </cell>
          <cell r="I798">
            <v>0</v>
          </cell>
          <cell r="M798" t="str">
            <v>Polityka Regionalna</v>
          </cell>
          <cell r="N798" t="str">
            <v>Wydatki</v>
          </cell>
          <cell r="O798" t="str">
            <v>Bieżący</v>
          </cell>
        </row>
        <row r="799">
          <cell r="C799" t="str">
            <v>RPO</v>
          </cell>
          <cell r="E799" t="str">
            <v>Rewitalizacja zabytkowego budynku Internatu przy ulicy Mariańskiej 3 w Olsztynie</v>
          </cell>
          <cell r="F799" t="str">
            <v>85410</v>
          </cell>
          <cell r="H799">
            <v>1988527</v>
          </cell>
          <cell r="I799">
            <v>104933</v>
          </cell>
          <cell r="M799" t="str">
            <v>Szkoła Policealna w Olsztynie</v>
          </cell>
          <cell r="N799" t="str">
            <v>Wydatki</v>
          </cell>
          <cell r="O799" t="str">
            <v>Majątkowy</v>
          </cell>
        </row>
        <row r="800">
          <cell r="C800" t="str">
            <v>Program Współpracy Transgranicznej Litwa-Polska 2007-2013</v>
          </cell>
          <cell r="E800" t="str">
            <v>Wzmocnione kompetencji regionu transgranicznego na rzecz międzynarodowej współpracy: Aktywni Międzynarodowo</v>
          </cell>
          <cell r="F800">
            <v>75095</v>
          </cell>
          <cell r="H800">
            <v>180761</v>
          </cell>
          <cell r="M800" t="str">
            <v>Polityka Regionalna</v>
          </cell>
          <cell r="N800" t="str">
            <v>Dochody</v>
          </cell>
          <cell r="O800" t="str">
            <v>Bieżący</v>
          </cell>
        </row>
        <row r="801">
          <cell r="C801" t="str">
            <v>RPO</v>
          </cell>
          <cell r="E801" t="str">
            <v>Kalendarz imprez promujących produkt regionalny Warmii i Mazur</v>
          </cell>
          <cell r="F801">
            <v>75095</v>
          </cell>
          <cell r="H801">
            <v>217260</v>
          </cell>
          <cell r="I801">
            <v>47396</v>
          </cell>
          <cell r="M801" t="str">
            <v>B.Jakości i Znaków Regionalnych</v>
          </cell>
          <cell r="N801" t="str">
            <v>Wydatki</v>
          </cell>
          <cell r="O801" t="str">
            <v>Bieżący</v>
          </cell>
        </row>
        <row r="802">
          <cell r="C802" t="str">
            <v>Program Operacyjny Infrastruktura i Środowisko 2007-2013</v>
          </cell>
          <cell r="E802" t="str">
            <v>Rewitalizacja Teatru im. Stefana Jaracza w Olsztynie</v>
          </cell>
          <cell r="F802" t="str">
            <v>92106</v>
          </cell>
          <cell r="H802">
            <v>12033824</v>
          </cell>
          <cell r="I802">
            <v>0</v>
          </cell>
          <cell r="M802" t="str">
            <v>Teatr im. S. Jaracza w Olsztynie</v>
          </cell>
          <cell r="N802" t="str">
            <v>Wydatki</v>
          </cell>
          <cell r="O802" t="str">
            <v>Majątkowy</v>
          </cell>
        </row>
        <row r="803">
          <cell r="C803" t="str">
            <v>Program Operacyjny Infrastruktura i Środowisko 2007-2013</v>
          </cell>
          <cell r="E803" t="str">
            <v>Rewitalizacja Teatru im. Stefana Jaracza w Olsztynie</v>
          </cell>
          <cell r="F803" t="str">
            <v>92106</v>
          </cell>
          <cell r="H803">
            <v>321247</v>
          </cell>
          <cell r="I803">
            <v>0</v>
          </cell>
          <cell r="M803" t="str">
            <v>Teatr im. S. Jaracza w Olsztynie</v>
          </cell>
          <cell r="N803" t="str">
            <v>Wydatki</v>
          </cell>
          <cell r="O803" t="str">
            <v>Majątkowy</v>
          </cell>
        </row>
        <row r="804">
          <cell r="C804" t="str">
            <v>RPO</v>
          </cell>
          <cell r="E804" t="str">
            <v>Kalendarz imprez promujących produkt regionalny Warmii i Mazur</v>
          </cell>
          <cell r="F804">
            <v>75861</v>
          </cell>
          <cell r="H804">
            <v>217260</v>
          </cell>
          <cell r="I804">
            <v>0</v>
          </cell>
          <cell r="M804" t="str">
            <v>B.Jakości i Znaków Regionalnych</v>
          </cell>
          <cell r="N804" t="str">
            <v>Dochody</v>
          </cell>
          <cell r="O804" t="str">
            <v>Bieżący</v>
          </cell>
        </row>
        <row r="805">
          <cell r="C805" t="str">
            <v>RPO</v>
          </cell>
          <cell r="E805" t="str">
            <v>Cittaslow - sieć miast Warmii, Mazur i Powiśla stawiających na dobrą jakość życia</v>
          </cell>
          <cell r="F805">
            <v>75095</v>
          </cell>
          <cell r="H805">
            <v>238000</v>
          </cell>
          <cell r="I805">
            <v>12750</v>
          </cell>
          <cell r="M805" t="str">
            <v>B.Jakości i Znaków Regionalnych</v>
          </cell>
          <cell r="N805" t="str">
            <v>Wydatki</v>
          </cell>
          <cell r="O805" t="str">
            <v>Bieżący</v>
          </cell>
        </row>
        <row r="806">
          <cell r="C806" t="str">
            <v>RPO</v>
          </cell>
          <cell r="E806" t="str">
            <v>Restrukturyzacja pozyskanych budynków powojskowych z przeznaczeniem na Centrum Zdrowia Psychicznego i Oddziału Leczenia Nerwic</v>
          </cell>
          <cell r="F806" t="str">
            <v>85120</v>
          </cell>
          <cell r="H806">
            <v>876468</v>
          </cell>
          <cell r="I806">
            <v>370887</v>
          </cell>
          <cell r="M806" t="str">
            <v>Szpital Psychiatryczny w Węgorzewie</v>
          </cell>
          <cell r="N806" t="str">
            <v>Wydatki</v>
          </cell>
          <cell r="O806" t="str">
            <v>Majątkowy</v>
          </cell>
        </row>
        <row r="807">
          <cell r="C807" t="str">
            <v>RPO</v>
          </cell>
          <cell r="E807" t="str">
            <v>Cittaslow - sieć miast Warmii, Mazur i Powiśla stawiających na dobrą jakość życia</v>
          </cell>
          <cell r="F807">
            <v>75861</v>
          </cell>
          <cell r="H807">
            <v>238000</v>
          </cell>
          <cell r="I807">
            <v>0</v>
          </cell>
          <cell r="M807" t="str">
            <v>B.Jakości i Znaków Regionalnych</v>
          </cell>
          <cell r="N807" t="str">
            <v>Dochody</v>
          </cell>
          <cell r="O807" t="str">
            <v>Bieżący</v>
          </cell>
        </row>
        <row r="808">
          <cell r="C808" t="str">
            <v>RPO</v>
          </cell>
          <cell r="E808" t="str">
            <v xml:space="preserve">Dziedzictwo kulinarne Warmii Mazur i Powiśla produktem regionalnym </v>
          </cell>
          <cell r="F808">
            <v>75095</v>
          </cell>
          <cell r="H808">
            <v>213350</v>
          </cell>
          <cell r="I808">
            <v>21250</v>
          </cell>
          <cell r="M808" t="str">
            <v>B.Jakości i Znaków Regionalnych</v>
          </cell>
          <cell r="N808" t="str">
            <v>Wydatki</v>
          </cell>
          <cell r="O808" t="str">
            <v>Bieżący</v>
          </cell>
        </row>
        <row r="809">
          <cell r="C809" t="str">
            <v>RPO</v>
          </cell>
          <cell r="E809" t="str">
            <v xml:space="preserve">Dziedzictwo kulinarne Warmii Mazur i Powiśla produktem regionalnym </v>
          </cell>
          <cell r="F809">
            <v>75861</v>
          </cell>
          <cell r="H809">
            <v>213350</v>
          </cell>
          <cell r="I809">
            <v>0</v>
          </cell>
          <cell r="M809" t="str">
            <v>B.Jakości i Znaków Regionalnych</v>
          </cell>
          <cell r="N809" t="str">
            <v>Dochody</v>
          </cell>
          <cell r="O809" t="str">
            <v>Bieżący</v>
          </cell>
        </row>
        <row r="810">
          <cell r="C810" t="str">
            <v>RPO</v>
          </cell>
          <cell r="E810" t="str">
            <v>Produkt Regionalny Woj. W-M - cykl konkursów</v>
          </cell>
          <cell r="F810">
            <v>75095</v>
          </cell>
          <cell r="H810">
            <v>8925</v>
          </cell>
          <cell r="I810">
            <v>0</v>
          </cell>
          <cell r="M810" t="str">
            <v>B.Jakości i Znaków Regionalnych</v>
          </cell>
          <cell r="N810" t="str">
            <v>Wydatki</v>
          </cell>
          <cell r="O810" t="str">
            <v>Bieżący</v>
          </cell>
        </row>
        <row r="811">
          <cell r="C811" t="str">
            <v>RPO</v>
          </cell>
          <cell r="E811" t="str">
            <v>Produkt Regionalny Woj. W-M - cykl konkursów</v>
          </cell>
          <cell r="F811">
            <v>75095</v>
          </cell>
          <cell r="H811">
            <v>3400</v>
          </cell>
          <cell r="I811">
            <v>0</v>
          </cell>
          <cell r="M811" t="str">
            <v>B.Jakości i Znaków Regionalnych</v>
          </cell>
          <cell r="N811" t="str">
            <v>Wydatki</v>
          </cell>
          <cell r="O811" t="str">
            <v>Bieżący</v>
          </cell>
        </row>
        <row r="812">
          <cell r="C812" t="str">
            <v>RPO</v>
          </cell>
          <cell r="E812" t="str">
            <v>Produkt Regionalny Woj. W-M - cykl konkursów</v>
          </cell>
          <cell r="F812">
            <v>75095</v>
          </cell>
          <cell r="H812">
            <v>229925</v>
          </cell>
          <cell r="I812">
            <v>93370</v>
          </cell>
          <cell r="M812" t="str">
            <v>B.Jakości i Znaków Regionalnych</v>
          </cell>
          <cell r="N812" t="str">
            <v>Wydatki</v>
          </cell>
          <cell r="O812" t="str">
            <v>Bieżący</v>
          </cell>
        </row>
        <row r="813">
          <cell r="C813" t="str">
            <v>RPO</v>
          </cell>
          <cell r="E813" t="str">
            <v>Produkt Regionalny Woj. W-M - cykl konkursów</v>
          </cell>
          <cell r="F813">
            <v>75861</v>
          </cell>
          <cell r="H813">
            <v>242250</v>
          </cell>
          <cell r="I813">
            <v>0</v>
          </cell>
          <cell r="M813" t="str">
            <v>B.Jakości i Znaków Regionalnych</v>
          </cell>
          <cell r="N813" t="str">
            <v>Dochody</v>
          </cell>
          <cell r="O813" t="str">
            <v>Bieżący</v>
          </cell>
        </row>
        <row r="814">
          <cell r="C814" t="str">
            <v>RPO</v>
          </cell>
          <cell r="E814" t="str">
            <v xml:space="preserve">Promocja idei Cittaslow na Warmii, Mazurach i Powiślu </v>
          </cell>
          <cell r="F814">
            <v>75095</v>
          </cell>
          <cell r="H814">
            <v>332350</v>
          </cell>
          <cell r="I814">
            <v>87896</v>
          </cell>
          <cell r="M814" t="str">
            <v>B.Jakości i Znaków Regionalnych</v>
          </cell>
          <cell r="N814" t="str">
            <v>Wydatki</v>
          </cell>
          <cell r="O814" t="str">
            <v>Bieżący</v>
          </cell>
        </row>
        <row r="815">
          <cell r="C815" t="str">
            <v>RPO</v>
          </cell>
          <cell r="E815" t="str">
            <v xml:space="preserve">Promocja idei Cittaslow na Warmii, Mazurach i Powiślu </v>
          </cell>
          <cell r="F815">
            <v>75861</v>
          </cell>
          <cell r="H815">
            <v>332350</v>
          </cell>
          <cell r="M815" t="str">
            <v>B.Jakości i Znaków Regionalnych</v>
          </cell>
          <cell r="N815" t="str">
            <v>Dochody</v>
          </cell>
          <cell r="O815" t="str">
            <v>Bieżący</v>
          </cell>
        </row>
        <row r="816">
          <cell r="C816" t="str">
            <v xml:space="preserve">Program Współpracy Transgranicznej Litwa-Polska-Rosja 2007-2013             </v>
          </cell>
          <cell r="E816" t="str">
            <v>Warmia i Mazury - Obwód Kaliningradzki. Praca ponad granicami</v>
          </cell>
          <cell r="F816">
            <v>85332</v>
          </cell>
          <cell r="H816">
            <v>8982</v>
          </cell>
          <cell r="I816">
            <v>0</v>
          </cell>
          <cell r="M816" t="str">
            <v>WUP</v>
          </cell>
          <cell r="N816" t="str">
            <v>Wydatki</v>
          </cell>
          <cell r="O816" t="str">
            <v>Bieżący</v>
          </cell>
        </row>
        <row r="817">
          <cell r="C817" t="str">
            <v xml:space="preserve">Program Współpracy Transgranicznej Litwa-Polska-Rosja 2007-2013             </v>
          </cell>
          <cell r="E817" t="str">
            <v>Warmia i Mazury - Obwód Kaliningradzki. Praca ponad granicami</v>
          </cell>
          <cell r="F817">
            <v>85332</v>
          </cell>
          <cell r="H817">
            <v>1364</v>
          </cell>
          <cell r="I817">
            <v>0</v>
          </cell>
          <cell r="M817" t="str">
            <v>WUP</v>
          </cell>
          <cell r="N817" t="str">
            <v>Wydatki</v>
          </cell>
          <cell r="O817" t="str">
            <v>Bieżący</v>
          </cell>
        </row>
        <row r="818">
          <cell r="C818" t="str">
            <v xml:space="preserve">Program Współpracy Transgranicznej Litwa-Polska-Rosja 2007-2013             </v>
          </cell>
          <cell r="E818" t="str">
            <v>Warmia i Mazury - Obwód Kaliningradzki. Praca ponad granicami</v>
          </cell>
          <cell r="F818">
            <v>85332</v>
          </cell>
          <cell r="H818">
            <v>221</v>
          </cell>
          <cell r="I818">
            <v>0</v>
          </cell>
          <cell r="M818" t="str">
            <v>WUP</v>
          </cell>
          <cell r="N818" t="str">
            <v>Wydatki</v>
          </cell>
          <cell r="O818" t="str">
            <v>Bieżący</v>
          </cell>
        </row>
        <row r="819">
          <cell r="C819" t="str">
            <v xml:space="preserve">Program Współpracy Transgranicznej Litwa-Polska-Rosja 2007-2013             </v>
          </cell>
          <cell r="E819" t="str">
            <v>Warmia i Mazury - Obwód Kaliningradzki. Praca ponad granicami</v>
          </cell>
          <cell r="F819">
            <v>85332</v>
          </cell>
          <cell r="H819">
            <v>4500</v>
          </cell>
          <cell r="I819">
            <v>0</v>
          </cell>
          <cell r="M819" t="str">
            <v>WUP</v>
          </cell>
          <cell r="N819" t="str">
            <v>Wydatki</v>
          </cell>
          <cell r="O819" t="str">
            <v>Bieżący</v>
          </cell>
        </row>
        <row r="820">
          <cell r="C820" t="str">
            <v xml:space="preserve">Program Współpracy Transgranicznej Litwa-Polska-Rosja 2007-2013             </v>
          </cell>
          <cell r="E820" t="str">
            <v>Warmia i Mazury - Obwód Kaliningradzki. Praca ponad granicami</v>
          </cell>
          <cell r="F820">
            <v>85332</v>
          </cell>
          <cell r="H820">
            <v>11520</v>
          </cell>
          <cell r="I820">
            <v>0</v>
          </cell>
          <cell r="M820" t="str">
            <v>WUP</v>
          </cell>
          <cell r="N820" t="str">
            <v>Wydatki</v>
          </cell>
          <cell r="O820" t="str">
            <v>Bieżący</v>
          </cell>
        </row>
        <row r="821">
          <cell r="C821" t="str">
            <v xml:space="preserve">Program Współpracy Transgranicznej Litwa-Polska-Rosja 2007-2013             </v>
          </cell>
          <cell r="E821" t="str">
            <v>Warmia i Mazury - Obwód Kaliningradzki. Praca ponad granicami</v>
          </cell>
          <cell r="F821">
            <v>85332</v>
          </cell>
          <cell r="H821">
            <v>57780</v>
          </cell>
          <cell r="I821">
            <v>0</v>
          </cell>
          <cell r="M821" t="str">
            <v>WUP</v>
          </cell>
          <cell r="N821" t="str">
            <v>Wydatki</v>
          </cell>
          <cell r="O821" t="str">
            <v>Bieżący</v>
          </cell>
        </row>
        <row r="822">
          <cell r="C822" t="str">
            <v xml:space="preserve">Program Współpracy Transgranicznej Litwa-Polska-Rosja 2007-2013             </v>
          </cell>
          <cell r="E822" t="str">
            <v>Warmia i Mazury - Obwód Kaliningradzki. Praca ponad granicami</v>
          </cell>
          <cell r="F822">
            <v>85332</v>
          </cell>
          <cell r="H822">
            <v>9900</v>
          </cell>
          <cell r="I822">
            <v>0</v>
          </cell>
          <cell r="M822" t="str">
            <v>WUP</v>
          </cell>
          <cell r="N822" t="str">
            <v>Wydatki</v>
          </cell>
          <cell r="O822" t="str">
            <v>Bieżący</v>
          </cell>
        </row>
        <row r="823">
          <cell r="C823" t="str">
            <v xml:space="preserve">Program Współpracy Transgranicznej Litwa-Polska-Rosja 2007-2013             </v>
          </cell>
          <cell r="E823" t="str">
            <v>Warmia i Mazury - Obwód Kaliningradzki. Praca ponad granicami</v>
          </cell>
          <cell r="F823">
            <v>85332</v>
          </cell>
          <cell r="H823">
            <v>144</v>
          </cell>
          <cell r="I823">
            <v>0</v>
          </cell>
          <cell r="M823" t="str">
            <v>WUP</v>
          </cell>
          <cell r="N823" t="str">
            <v>Wydatki</v>
          </cell>
          <cell r="O823" t="str">
            <v>Bieżący</v>
          </cell>
        </row>
        <row r="824">
          <cell r="C824" t="str">
            <v xml:space="preserve">Program Współpracy Transgranicznej Litwa-Polska-Rosja 2007-2013             </v>
          </cell>
          <cell r="E824" t="str">
            <v>Warmia i Mazury - Obwód Kaliningradzki. Praca ponad granicami</v>
          </cell>
          <cell r="F824">
            <v>85332</v>
          </cell>
          <cell r="H824">
            <v>10800</v>
          </cell>
          <cell r="I824">
            <v>0</v>
          </cell>
          <cell r="M824" t="str">
            <v>WUP</v>
          </cell>
          <cell r="N824" t="str">
            <v>Wydatki</v>
          </cell>
          <cell r="O824" t="str">
            <v>Majątkowy</v>
          </cell>
        </row>
        <row r="825">
          <cell r="C825" t="str">
            <v xml:space="preserve">Program Współpracy Transgranicznej Litwa-Polska-Rosja 2007-2013             </v>
          </cell>
          <cell r="E825" t="str">
            <v>Warmia i Mazury - Obwód Kaliningradzki. Praca ponad granicami</v>
          </cell>
          <cell r="F825">
            <v>85332</v>
          </cell>
          <cell r="H825">
            <v>94411</v>
          </cell>
          <cell r="I825">
            <v>0</v>
          </cell>
          <cell r="M825" t="str">
            <v>WUP</v>
          </cell>
          <cell r="N825" t="str">
            <v>Dochody</v>
          </cell>
          <cell r="O825" t="str">
            <v>Bieżący</v>
          </cell>
        </row>
        <row r="826">
          <cell r="C826" t="str">
            <v xml:space="preserve">Program Współpracy Transgranicznej Litwa-Polska-Rosja 2007-2013             </v>
          </cell>
          <cell r="E826" t="str">
            <v>Warmia i Mazury - Obwód Kaliningradzki. Praca ponad granicami</v>
          </cell>
          <cell r="F826">
            <v>85332</v>
          </cell>
          <cell r="H826">
            <v>10800</v>
          </cell>
          <cell r="I826">
            <v>0</v>
          </cell>
          <cell r="M826" t="str">
            <v>WUP</v>
          </cell>
          <cell r="N826" t="str">
            <v>Dochody</v>
          </cell>
          <cell r="O826" t="str">
            <v>Majątkowy</v>
          </cell>
        </row>
        <row r="827">
          <cell r="C827" t="str">
            <v>Leonardo da Vinci</v>
          </cell>
          <cell r="E827" t="str">
            <v>Daj szansę kompetencjom. Przejrzystość i samozatrudnienie migracji pracującej poprzez Centra Oceny</v>
          </cell>
          <cell r="F827">
            <v>85332</v>
          </cell>
          <cell r="H827">
            <v>37776</v>
          </cell>
          <cell r="I827">
            <v>0</v>
          </cell>
          <cell r="M827" t="str">
            <v>WUP</v>
          </cell>
          <cell r="N827" t="str">
            <v>Wydatki</v>
          </cell>
          <cell r="O827" t="str">
            <v>Bieżący</v>
          </cell>
        </row>
        <row r="828">
          <cell r="C828" t="str">
            <v>Leonardo da Vinci</v>
          </cell>
          <cell r="E828" t="str">
            <v>Daj szansę kompetencjom. Przejrzystość i samozatrudnienie migracji pracującej poprzez Centra Oceny</v>
          </cell>
          <cell r="F828">
            <v>85332</v>
          </cell>
          <cell r="H828">
            <v>-16561</v>
          </cell>
          <cell r="I828">
            <v>0</v>
          </cell>
          <cell r="M828" t="str">
            <v>WUP</v>
          </cell>
          <cell r="N828" t="str">
            <v>Wydatki</v>
          </cell>
          <cell r="O828" t="str">
            <v>Bieżący</v>
          </cell>
        </row>
        <row r="829">
          <cell r="C829" t="str">
            <v>Leonardo da Vinci</v>
          </cell>
          <cell r="E829" t="str">
            <v>Daj szansę kompetencjom. Przejrzystość i samozatrudnienie migracji pracującej poprzez Centra Oceny</v>
          </cell>
          <cell r="F829">
            <v>85332</v>
          </cell>
          <cell r="H829">
            <v>5289</v>
          </cell>
          <cell r="I829">
            <v>0</v>
          </cell>
          <cell r="M829" t="str">
            <v>WUP</v>
          </cell>
          <cell r="N829" t="str">
            <v>Wydatki</v>
          </cell>
          <cell r="O829" t="str">
            <v>Bieżący</v>
          </cell>
        </row>
        <row r="830">
          <cell r="C830" t="str">
            <v>Leonardo da Vinci</v>
          </cell>
          <cell r="E830" t="str">
            <v>Daj szansę kompetencjom. Przejrzystość i samozatrudnienie migracji pracującej poprzez Centra Oceny</v>
          </cell>
          <cell r="F830">
            <v>85332</v>
          </cell>
          <cell r="H830">
            <v>-2066</v>
          </cell>
          <cell r="I830">
            <v>0</v>
          </cell>
          <cell r="M830" t="str">
            <v>WUP</v>
          </cell>
          <cell r="N830" t="str">
            <v>Wydatki</v>
          </cell>
          <cell r="O830" t="str">
            <v>Bieżący</v>
          </cell>
        </row>
        <row r="831">
          <cell r="C831" t="str">
            <v>Leonardo da Vinci</v>
          </cell>
          <cell r="E831" t="str">
            <v>Daj szansę kompetencjom. Przejrzystość i samozatrudnienie migracji pracującej poprzez Centra Oceny</v>
          </cell>
          <cell r="F831">
            <v>85332</v>
          </cell>
          <cell r="H831">
            <v>1134</v>
          </cell>
          <cell r="I831">
            <v>0</v>
          </cell>
          <cell r="M831" t="str">
            <v>WUP</v>
          </cell>
          <cell r="N831" t="str">
            <v>Wydatki</v>
          </cell>
          <cell r="O831" t="str">
            <v>Bieżący</v>
          </cell>
        </row>
        <row r="832">
          <cell r="C832" t="str">
            <v>Leonardo da Vinci</v>
          </cell>
          <cell r="E832" t="str">
            <v>Daj szansę kompetencjom. Przejrzystość i samozatrudnienie migracji pracującej poprzez Centra Oceny</v>
          </cell>
          <cell r="F832">
            <v>85332</v>
          </cell>
          <cell r="H832">
            <v>-614</v>
          </cell>
          <cell r="I832">
            <v>0</v>
          </cell>
          <cell r="M832" t="str">
            <v>WUP</v>
          </cell>
          <cell r="N832" t="str">
            <v>Wydatki</v>
          </cell>
          <cell r="O832" t="str">
            <v>Bieżący</v>
          </cell>
        </row>
        <row r="833">
          <cell r="C833" t="str">
            <v>Leonardo da Vinci</v>
          </cell>
          <cell r="E833" t="str">
            <v>Daj szansę kompetencjom. Przejrzystość i samozatrudnienie migracji pracującej poprzez Centra Oceny</v>
          </cell>
          <cell r="F833">
            <v>85332</v>
          </cell>
          <cell r="H833">
            <v>1600</v>
          </cell>
          <cell r="I833">
            <v>0</v>
          </cell>
          <cell r="M833" t="str">
            <v>WUP</v>
          </cell>
          <cell r="N833" t="str">
            <v>Wydatki</v>
          </cell>
          <cell r="O833" t="str">
            <v>Bieżący</v>
          </cell>
        </row>
        <row r="834">
          <cell r="C834" t="str">
            <v>Leonardo da Vinci</v>
          </cell>
          <cell r="E834" t="str">
            <v>Daj szansę kompetencjom. Przejrzystość i samozatrudnienie migracji pracującej poprzez Centra Oceny</v>
          </cell>
          <cell r="F834">
            <v>85332</v>
          </cell>
          <cell r="H834">
            <v>6390</v>
          </cell>
          <cell r="I834">
            <v>0</v>
          </cell>
          <cell r="M834" t="str">
            <v>WUP</v>
          </cell>
          <cell r="N834" t="str">
            <v>Wydatki</v>
          </cell>
          <cell r="O834" t="str">
            <v>Bieżący</v>
          </cell>
        </row>
        <row r="835">
          <cell r="C835" t="str">
            <v>Leonardo da Vinci</v>
          </cell>
          <cell r="E835" t="str">
            <v>Daj szansę kompetencjom. Przejrzystość i samozatrudnienie migracji pracującej poprzez Centra Oceny</v>
          </cell>
          <cell r="F835">
            <v>85332</v>
          </cell>
          <cell r="H835">
            <v>14040</v>
          </cell>
          <cell r="I835">
            <v>21731</v>
          </cell>
          <cell r="M835" t="str">
            <v>WUP</v>
          </cell>
          <cell r="N835" t="str">
            <v>Wydatki</v>
          </cell>
          <cell r="O835" t="str">
            <v>Bieżący</v>
          </cell>
        </row>
        <row r="836">
          <cell r="C836" t="str">
            <v>Leonardo da Vinci</v>
          </cell>
          <cell r="E836" t="str">
            <v>Daj szansę kompetencjom. Przejrzystość i samozatrudnienie migracji pracującej poprzez Centra Oceny</v>
          </cell>
          <cell r="F836">
            <v>85332</v>
          </cell>
          <cell r="H836">
            <v>960</v>
          </cell>
          <cell r="I836">
            <v>0</v>
          </cell>
          <cell r="M836" t="str">
            <v>WUP</v>
          </cell>
          <cell r="N836" t="str">
            <v>Wydatki</v>
          </cell>
          <cell r="O836" t="str">
            <v>Bieżący</v>
          </cell>
        </row>
        <row r="837">
          <cell r="C837" t="str">
            <v>Leonardo da Vinci</v>
          </cell>
          <cell r="E837" t="str">
            <v>Daj szansę kompetencjom. Przejrzystość i samozatrudnienie migracji pracującej poprzez Centra Oceny</v>
          </cell>
          <cell r="F837">
            <v>85332</v>
          </cell>
          <cell r="H837">
            <v>11590</v>
          </cell>
          <cell r="I837">
            <v>0</v>
          </cell>
          <cell r="M837" t="str">
            <v>WUP</v>
          </cell>
          <cell r="N837" t="str">
            <v>Wydatki</v>
          </cell>
          <cell r="O837" t="str">
            <v>Bieżący</v>
          </cell>
        </row>
        <row r="838">
          <cell r="C838" t="str">
            <v>Leonardo da Vinci</v>
          </cell>
          <cell r="E838" t="str">
            <v>Daj szansę kompetencjom. Przejrzystość i samozatrudnienie migracji pracującej poprzez Centra Oceny</v>
          </cell>
          <cell r="F838">
            <v>85332</v>
          </cell>
          <cell r="H838">
            <v>4000</v>
          </cell>
          <cell r="I838">
            <v>10397</v>
          </cell>
          <cell r="M838" t="str">
            <v>WUP</v>
          </cell>
          <cell r="N838" t="str">
            <v>Wydatki</v>
          </cell>
          <cell r="O838" t="str">
            <v>Bieżący</v>
          </cell>
        </row>
        <row r="839">
          <cell r="C839" t="str">
            <v>Leonardo da Vinci</v>
          </cell>
          <cell r="E839" t="str">
            <v>Daj szansę kompetencjom. Przejrzystość i samozatrudnienie migracji pracującej poprzez Centra Oceny</v>
          </cell>
          <cell r="F839">
            <v>85332</v>
          </cell>
          <cell r="H839">
            <v>8675</v>
          </cell>
          <cell r="I839">
            <v>0</v>
          </cell>
          <cell r="M839" t="str">
            <v>WUP</v>
          </cell>
          <cell r="N839" t="str">
            <v>Wydatki</v>
          </cell>
          <cell r="O839" t="str">
            <v>Bieżący</v>
          </cell>
        </row>
        <row r="840">
          <cell r="C840" t="str">
            <v>Leonardo da Vinci</v>
          </cell>
          <cell r="E840" t="str">
            <v>Daj szansę kompetencjom. Przejrzystość i samozatrudnienie migracji pracującej poprzez Centra Oceny</v>
          </cell>
          <cell r="F840">
            <v>85332</v>
          </cell>
          <cell r="H840">
            <v>12325</v>
          </cell>
          <cell r="I840">
            <v>0</v>
          </cell>
          <cell r="M840" t="str">
            <v>WUP</v>
          </cell>
          <cell r="N840" t="str">
            <v>Wydatki</v>
          </cell>
          <cell r="O840" t="str">
            <v>Bieżący</v>
          </cell>
        </row>
        <row r="841">
          <cell r="C841" t="str">
            <v>Leonardo da Vinci</v>
          </cell>
          <cell r="E841" t="str">
            <v>Daj szansę kompetencjom. Przejrzystość i samozatrudnienie migracji pracującej poprzez Centra Oceny</v>
          </cell>
          <cell r="F841">
            <v>85332</v>
          </cell>
          <cell r="H841">
            <v>1000</v>
          </cell>
          <cell r="I841">
            <v>0</v>
          </cell>
          <cell r="M841" t="str">
            <v>WUP</v>
          </cell>
          <cell r="N841" t="str">
            <v>Wydatki</v>
          </cell>
          <cell r="O841" t="str">
            <v>Bieżący</v>
          </cell>
        </row>
        <row r="842">
          <cell r="C842" t="str">
            <v>Leonardo da Vinci</v>
          </cell>
          <cell r="E842" t="str">
            <v>Daj szansę kompetencjom. Przejrzystość i samozatrudnienie migracji pracującej poprzez Centra Oceny</v>
          </cell>
          <cell r="F842">
            <v>85332</v>
          </cell>
          <cell r="H842">
            <v>1059</v>
          </cell>
          <cell r="I842">
            <v>0</v>
          </cell>
          <cell r="M842" t="str">
            <v>WUP</v>
          </cell>
          <cell r="N842" t="str">
            <v>Wydatki</v>
          </cell>
          <cell r="O842" t="str">
            <v>Bieżący</v>
          </cell>
        </row>
        <row r="843">
          <cell r="C843" t="str">
            <v>Leonardo da Vinci</v>
          </cell>
          <cell r="E843" t="str">
            <v>Daj szansę kompetencjom. Przejrzystość i samozatrudnienie migracji pracującej poprzez Centra Oceny</v>
          </cell>
          <cell r="F843">
            <v>85332</v>
          </cell>
          <cell r="H843">
            <v>11736</v>
          </cell>
          <cell r="I843">
            <v>0</v>
          </cell>
          <cell r="M843" t="str">
            <v>WUP</v>
          </cell>
          <cell r="N843" t="str">
            <v>Wydatki</v>
          </cell>
          <cell r="O843" t="str">
            <v>Bieżący</v>
          </cell>
        </row>
        <row r="844">
          <cell r="C844" t="str">
            <v>Leonardo da Vinci</v>
          </cell>
          <cell r="E844" t="str">
            <v>Daj szansę kompetencjom. Przejrzystość i samozatrudnienie migracji pracującej poprzez Centra Oceny</v>
          </cell>
          <cell r="F844">
            <v>85332</v>
          </cell>
          <cell r="H844">
            <v>2157</v>
          </cell>
          <cell r="I844">
            <v>0</v>
          </cell>
          <cell r="M844" t="str">
            <v>WUP</v>
          </cell>
          <cell r="N844" t="str">
            <v>Wydatki</v>
          </cell>
          <cell r="O844" t="str">
            <v>Bieżący</v>
          </cell>
        </row>
        <row r="845">
          <cell r="C845" t="str">
            <v>Leonardo da Vinci</v>
          </cell>
          <cell r="E845" t="str">
            <v>Daj szansę kompetencjom. Przejrzystość i samozatrudnienie migracji pracującej poprzez Centra Oceny</v>
          </cell>
          <cell r="F845">
            <v>85332</v>
          </cell>
          <cell r="H845">
            <v>9444</v>
          </cell>
          <cell r="I845">
            <v>0</v>
          </cell>
          <cell r="M845" t="str">
            <v>WUP</v>
          </cell>
          <cell r="N845" t="str">
            <v>Wydatki</v>
          </cell>
          <cell r="O845" t="str">
            <v>Bieżący</v>
          </cell>
        </row>
        <row r="846">
          <cell r="C846" t="str">
            <v>Leonardo da Vinci</v>
          </cell>
          <cell r="E846" t="str">
            <v>Daj szansę kompetencjom. Przejrzystość i samozatrudnienie migracji pracującej poprzez Centra Oceny</v>
          </cell>
          <cell r="F846">
            <v>85332</v>
          </cell>
          <cell r="H846">
            <v>6828</v>
          </cell>
          <cell r="I846">
            <v>0</v>
          </cell>
          <cell r="M846" t="str">
            <v>WUP</v>
          </cell>
          <cell r="N846" t="str">
            <v>Wydatki</v>
          </cell>
          <cell r="O846" t="str">
            <v>Bieżący</v>
          </cell>
        </row>
        <row r="847">
          <cell r="C847" t="str">
            <v>Leonardo da Vinci</v>
          </cell>
          <cell r="E847" t="str">
            <v>Daj szansę kompetencjom. Przejrzystość i samozatrudnienie migracji pracującej poprzez Centra Oceny</v>
          </cell>
          <cell r="F847">
            <v>85332</v>
          </cell>
          <cell r="H847">
            <v>1322</v>
          </cell>
          <cell r="I847">
            <v>0</v>
          </cell>
          <cell r="M847" t="str">
            <v>WUP</v>
          </cell>
          <cell r="N847" t="str">
            <v>Wydatki</v>
          </cell>
          <cell r="O847" t="str">
            <v>Bieżący</v>
          </cell>
        </row>
        <row r="848">
          <cell r="C848" t="str">
            <v>Leonardo da Vinci</v>
          </cell>
          <cell r="E848" t="str">
            <v>Daj szansę kompetencjom. Przejrzystość i samozatrudnienie migracji pracującej poprzez Centra Oceny</v>
          </cell>
          <cell r="F848">
            <v>85332</v>
          </cell>
          <cell r="H848">
            <v>1150</v>
          </cell>
          <cell r="I848">
            <v>0</v>
          </cell>
          <cell r="M848" t="str">
            <v>WUP</v>
          </cell>
          <cell r="N848" t="str">
            <v>Wydatki</v>
          </cell>
          <cell r="O848" t="str">
            <v>Bieżący</v>
          </cell>
        </row>
        <row r="849">
          <cell r="C849" t="str">
            <v>Leonardo da Vinci</v>
          </cell>
          <cell r="E849" t="str">
            <v>Daj szansę kompetencjom. Przejrzystość i samozatrudnienie migracji pracującej poprzez Centra Oceny</v>
          </cell>
          <cell r="F849">
            <v>85332</v>
          </cell>
          <cell r="H849">
            <v>283</v>
          </cell>
          <cell r="I849">
            <v>0</v>
          </cell>
          <cell r="M849" t="str">
            <v>WUP</v>
          </cell>
          <cell r="N849" t="str">
            <v>Wydatki</v>
          </cell>
          <cell r="O849" t="str">
            <v>Bieżący</v>
          </cell>
        </row>
        <row r="850">
          <cell r="C850" t="str">
            <v>Leonardo da Vinci</v>
          </cell>
          <cell r="E850" t="str">
            <v>Daj szansę kompetencjom. Przejrzystość i samozatrudnienie migracji pracującej poprzez Centra Oceny</v>
          </cell>
          <cell r="F850">
            <v>85332</v>
          </cell>
          <cell r="H850">
            <v>116</v>
          </cell>
          <cell r="I850">
            <v>0</v>
          </cell>
          <cell r="M850" t="str">
            <v>WUP</v>
          </cell>
          <cell r="N850" t="str">
            <v>Wydatki</v>
          </cell>
          <cell r="O850" t="str">
            <v>Bieżący</v>
          </cell>
        </row>
        <row r="851">
          <cell r="C851" t="str">
            <v>Leonardo da Vinci</v>
          </cell>
          <cell r="E851" t="str">
            <v>Daj szansę kompetencjom. Przejrzystość i samozatrudnienie migracji pracującej poprzez Centra Oceny</v>
          </cell>
          <cell r="F851">
            <v>85332</v>
          </cell>
          <cell r="H851">
            <v>400</v>
          </cell>
          <cell r="I851">
            <v>0</v>
          </cell>
          <cell r="M851" t="str">
            <v>WUP</v>
          </cell>
          <cell r="N851" t="str">
            <v>Wydatki</v>
          </cell>
          <cell r="O851" t="str">
            <v>Bieżący</v>
          </cell>
        </row>
        <row r="852">
          <cell r="C852" t="str">
            <v>Leonardo da Vinci</v>
          </cell>
          <cell r="E852" t="str">
            <v>Daj szansę kompetencjom. Przejrzystość i samozatrudnienie migracji pracującej poprzez Centra Oceny</v>
          </cell>
          <cell r="F852">
            <v>85332</v>
          </cell>
          <cell r="H852">
            <v>-400</v>
          </cell>
          <cell r="I852">
            <v>0</v>
          </cell>
          <cell r="M852" t="str">
            <v>WUP</v>
          </cell>
          <cell r="N852" t="str">
            <v>Wydatki</v>
          </cell>
          <cell r="O852" t="str">
            <v>Bieżący</v>
          </cell>
        </row>
        <row r="853">
          <cell r="C853" t="str">
            <v>Leonardo da Vinci</v>
          </cell>
          <cell r="E853" t="str">
            <v>Daj szansę kompetencjom. Przejrzystość i samozatrudnienie migracji pracującej poprzez Centra Oceny</v>
          </cell>
          <cell r="F853">
            <v>85332</v>
          </cell>
          <cell r="H853">
            <v>3510</v>
          </cell>
          <cell r="I853">
            <v>0</v>
          </cell>
          <cell r="M853" t="str">
            <v>WUP</v>
          </cell>
          <cell r="N853" t="str">
            <v>Wydatki</v>
          </cell>
          <cell r="O853" t="str">
            <v>Bieżący</v>
          </cell>
        </row>
        <row r="854">
          <cell r="C854" t="str">
            <v>Leonardo da Vinci</v>
          </cell>
          <cell r="E854" t="str">
            <v>Daj szansę kompetencjom. Przejrzystość i samozatrudnienie migracji pracującej poprzez Centra Oceny</v>
          </cell>
          <cell r="F854">
            <v>85332</v>
          </cell>
          <cell r="H854">
            <v>-3510</v>
          </cell>
          <cell r="I854">
            <v>0</v>
          </cell>
          <cell r="M854" t="str">
            <v>WUP</v>
          </cell>
          <cell r="N854" t="str">
            <v>Wydatki</v>
          </cell>
          <cell r="O854" t="str">
            <v>Bieżący</v>
          </cell>
        </row>
        <row r="855">
          <cell r="C855" t="str">
            <v>Leonardo da Vinci</v>
          </cell>
          <cell r="E855" t="str">
            <v>Daj szansę kompetencjom. Przejrzystość i samozatrudnienie migracji pracującej poprzez Centra Oceny</v>
          </cell>
          <cell r="F855">
            <v>85332</v>
          </cell>
          <cell r="H855">
            <v>1000</v>
          </cell>
          <cell r="I855">
            <v>0</v>
          </cell>
          <cell r="M855" t="str">
            <v>WUP</v>
          </cell>
          <cell r="N855" t="str">
            <v>Wydatki</v>
          </cell>
          <cell r="O855" t="str">
            <v>Bieżący</v>
          </cell>
        </row>
        <row r="856">
          <cell r="C856" t="str">
            <v>Leonardo da Vinci</v>
          </cell>
          <cell r="E856" t="str">
            <v>Daj szansę kompetencjom. Przejrzystość i samozatrudnienie migracji pracującej poprzez Centra Oceny</v>
          </cell>
          <cell r="F856">
            <v>85332</v>
          </cell>
          <cell r="H856">
            <v>-1000</v>
          </cell>
          <cell r="I856">
            <v>0</v>
          </cell>
          <cell r="M856" t="str">
            <v>WUP</v>
          </cell>
          <cell r="N856" t="str">
            <v>Wydatki</v>
          </cell>
          <cell r="O856" t="str">
            <v>Bieżący</v>
          </cell>
        </row>
        <row r="857">
          <cell r="C857" t="str">
            <v>Leonardo da Vinci</v>
          </cell>
          <cell r="E857" t="str">
            <v>Daj szansę kompetencjom. Przejrzystość i samozatrudnienie migracji pracującej poprzez Centra Oceny</v>
          </cell>
          <cell r="F857">
            <v>85332</v>
          </cell>
          <cell r="H857">
            <v>250</v>
          </cell>
          <cell r="I857">
            <v>0</v>
          </cell>
          <cell r="M857" t="str">
            <v>WUP</v>
          </cell>
          <cell r="N857" t="str">
            <v>Wydatki</v>
          </cell>
          <cell r="O857" t="str">
            <v>Bieżący</v>
          </cell>
        </row>
        <row r="858">
          <cell r="C858" t="str">
            <v>Leonardo da Vinci</v>
          </cell>
          <cell r="E858" t="str">
            <v>Daj szansę kompetencjom. Przejrzystość i samozatrudnienie migracji pracującej poprzez Centra Oceny</v>
          </cell>
          <cell r="F858">
            <v>85332</v>
          </cell>
          <cell r="H858">
            <v>-250</v>
          </cell>
          <cell r="I858">
            <v>0</v>
          </cell>
          <cell r="M858" t="str">
            <v>WUP</v>
          </cell>
          <cell r="N858" t="str">
            <v>Wydatki</v>
          </cell>
          <cell r="O858" t="str">
            <v>Bieżący</v>
          </cell>
        </row>
        <row r="859">
          <cell r="C859" t="str">
            <v>Leonardo da Vinci</v>
          </cell>
          <cell r="E859" t="str">
            <v>Daj szansę kompetencjom. Przejrzystość i samozatrudnienie migracji pracującej poprzez Centra Oceny</v>
          </cell>
          <cell r="F859">
            <v>85332</v>
          </cell>
          <cell r="H859">
            <v>2934</v>
          </cell>
          <cell r="I859">
            <v>0</v>
          </cell>
          <cell r="M859" t="str">
            <v>WUP</v>
          </cell>
          <cell r="N859" t="str">
            <v>Wydatki</v>
          </cell>
          <cell r="O859" t="str">
            <v>Bieżący</v>
          </cell>
        </row>
        <row r="860">
          <cell r="C860" t="str">
            <v>Leonardo da Vinci</v>
          </cell>
          <cell r="E860" t="str">
            <v>Daj szansę kompetencjom. Przejrzystość i samozatrudnienie migracji pracującej poprzez Centra Oceny</v>
          </cell>
          <cell r="F860">
            <v>85332</v>
          </cell>
          <cell r="H860">
            <v>-2934</v>
          </cell>
          <cell r="I860">
            <v>0</v>
          </cell>
          <cell r="M860" t="str">
            <v>WUP</v>
          </cell>
          <cell r="N860" t="str">
            <v>Wydatki</v>
          </cell>
          <cell r="O860" t="str">
            <v>Bieżący</v>
          </cell>
        </row>
        <row r="861">
          <cell r="C861" t="str">
            <v>Leonardo da Vinci</v>
          </cell>
          <cell r="E861" t="str">
            <v>Daj szansę kompetencjom. Przejrzystość i samozatrudnienie migracji pracującej poprzez Centra Oceny</v>
          </cell>
          <cell r="F861">
            <v>85332</v>
          </cell>
          <cell r="H861">
            <v>76575</v>
          </cell>
          <cell r="I861">
            <v>32128</v>
          </cell>
          <cell r="M861" t="str">
            <v>WUP</v>
          </cell>
          <cell r="N861" t="str">
            <v>Dochody</v>
          </cell>
          <cell r="O861" t="str">
            <v>Bieżący</v>
          </cell>
        </row>
        <row r="862">
          <cell r="C862" t="str">
            <v>Leonardo da Vinci</v>
          </cell>
          <cell r="E862" t="str">
            <v>Daj szansę kompetencjom. Przejrzystość i samozatrudnienie migracji pracującej poprzez Centra Oceny</v>
          </cell>
          <cell r="F862">
            <v>85332</v>
          </cell>
          <cell r="H862">
            <v>23915</v>
          </cell>
          <cell r="I862">
            <v>0</v>
          </cell>
          <cell r="M862" t="str">
            <v>WUP</v>
          </cell>
          <cell r="N862" t="str">
            <v>Dochody</v>
          </cell>
          <cell r="O862" t="str">
            <v>Bieżący</v>
          </cell>
        </row>
        <row r="863">
          <cell r="C863" t="str">
            <v>Inwestycje drogowo-mostowe</v>
          </cell>
          <cell r="E863" t="str">
            <v>Przebudowa trzech przepustów w ciągu drogi nr 604 koło Puchałowa</v>
          </cell>
          <cell r="F863" t="str">
            <v>60013</v>
          </cell>
          <cell r="H863">
            <v>950000</v>
          </cell>
          <cell r="M863" t="str">
            <v>ZDW</v>
          </cell>
          <cell r="N863" t="str">
            <v>Wydatki</v>
          </cell>
          <cell r="O863" t="str">
            <v>Majątkowy</v>
          </cell>
        </row>
        <row r="864">
          <cell r="C864" t="str">
            <v>Inwestycje drogowo-mostowe</v>
          </cell>
          <cell r="E864" t="str">
            <v>Przebudowa trzech przepustów w ciągu drogi nr 542 koło msc. Uzdowo i Filice</v>
          </cell>
          <cell r="F864" t="str">
            <v>60013</v>
          </cell>
          <cell r="H864">
            <v>600000</v>
          </cell>
          <cell r="M864" t="str">
            <v>ZDW</v>
          </cell>
          <cell r="N864" t="str">
            <v>Wydatki</v>
          </cell>
          <cell r="O864" t="str">
            <v>Majątkowy</v>
          </cell>
        </row>
        <row r="865">
          <cell r="C865" t="str">
            <v>Inwestycje drogowo-mostowe</v>
          </cell>
          <cell r="E865" t="str">
            <v>Przebudowa skrzyżowania wraz z budową chodnika przy ul. Kopernika w ciągu drogi nr 593 w Miłakowie</v>
          </cell>
          <cell r="F865" t="str">
            <v>60013</v>
          </cell>
          <cell r="H865">
            <v>400000</v>
          </cell>
          <cell r="M865" t="str">
            <v>ZDW</v>
          </cell>
          <cell r="N865" t="str">
            <v>Wydatki</v>
          </cell>
          <cell r="O865" t="str">
            <v>Majątkowy</v>
          </cell>
        </row>
        <row r="866">
          <cell r="C866" t="str">
            <v>Inwestycje drogowo-mostowe</v>
          </cell>
          <cell r="E866" t="str">
            <v>Przebudowa przepustu kamienno-płytowego na stalowy w ciągu drogi nr 604 koło Jagarzewa</v>
          </cell>
          <cell r="F866" t="str">
            <v>60013</v>
          </cell>
          <cell r="H866">
            <v>250000</v>
          </cell>
          <cell r="M866" t="str">
            <v>ZDW</v>
          </cell>
          <cell r="N866" t="str">
            <v>Wydatki</v>
          </cell>
          <cell r="O866" t="str">
            <v>Majątkowy</v>
          </cell>
        </row>
        <row r="867">
          <cell r="C867" t="str">
            <v>Inwestycje drogowo-mostowe</v>
          </cell>
          <cell r="E867" t="str">
            <v>Przebudowa przepustu kamienno-ceglanego na stalow w ciągu drogi nr 651 w Zawiszynie</v>
          </cell>
          <cell r="F867" t="str">
            <v>60013</v>
          </cell>
          <cell r="H867">
            <v>500000</v>
          </cell>
          <cell r="M867" t="str">
            <v>ZDW</v>
          </cell>
          <cell r="N867" t="str">
            <v>Wydatki</v>
          </cell>
          <cell r="O867" t="str">
            <v>Majątkowy</v>
          </cell>
        </row>
        <row r="868">
          <cell r="C868" t="str">
            <v>Inwestycje drogowo-mostowe</v>
          </cell>
          <cell r="E868" t="str">
            <v>Przebudowa przepustu betonowego na stalowy w ciągu drogi nr 651 koło msc. Przesławki</v>
          </cell>
          <cell r="F868" t="str">
            <v>60013</v>
          </cell>
          <cell r="H868">
            <v>300000</v>
          </cell>
          <cell r="M868" t="str">
            <v>ZDW</v>
          </cell>
          <cell r="N868" t="str">
            <v>Wydatki</v>
          </cell>
          <cell r="O868" t="str">
            <v>Majątkowy</v>
          </cell>
        </row>
        <row r="869">
          <cell r="C869" t="str">
            <v>Inwestycje drogowo-mostowe</v>
          </cell>
          <cell r="E869" t="str">
            <v>Przebudowa mostu na przepust w ciągu drogi nr 604 koło Wichrowca</v>
          </cell>
          <cell r="F869" t="str">
            <v>60013</v>
          </cell>
          <cell r="H869">
            <v>700000</v>
          </cell>
          <cell r="M869" t="str">
            <v>ZDW</v>
          </cell>
          <cell r="N869" t="str">
            <v>Wydatki</v>
          </cell>
          <cell r="O869" t="str">
            <v>Majątkowy</v>
          </cell>
        </row>
        <row r="870">
          <cell r="C870" t="str">
            <v>Inwestycje drogowo-mostowe</v>
          </cell>
          <cell r="E870" t="str">
            <v>Przebudowa dwóch przepustów w ciągu drogi nr 604 koło Wichrowca</v>
          </cell>
          <cell r="F870" t="str">
            <v>60013</v>
          </cell>
          <cell r="H870">
            <v>500000</v>
          </cell>
          <cell r="M870" t="str">
            <v>ZDW</v>
          </cell>
          <cell r="N870" t="str">
            <v>Wydatki</v>
          </cell>
          <cell r="O870" t="str">
            <v>Majątkowy</v>
          </cell>
        </row>
        <row r="871">
          <cell r="C871" t="str">
            <v>Inwestycje drogowo-mostowe</v>
          </cell>
          <cell r="E871" t="str">
            <v>Przebudowa dwóch przepustów w ciągu drogi nr 544 koło msc. Mansfeldy i Kraszewo</v>
          </cell>
          <cell r="F871" t="str">
            <v>60013</v>
          </cell>
          <cell r="H871">
            <v>500000</v>
          </cell>
          <cell r="M871" t="str">
            <v>ZDW</v>
          </cell>
          <cell r="N871" t="str">
            <v>Wydatki</v>
          </cell>
          <cell r="O871" t="str">
            <v>Majątkowy</v>
          </cell>
        </row>
        <row r="872">
          <cell r="C872" t="str">
            <v>Inwestycje drogowo-mostowe</v>
          </cell>
          <cell r="E872" t="str">
            <v>Rozbudowa skrzyżowania ulic Dąbrowskiego (droga 519) i 3 Maja (droga 527) w Morągu wraz z odcinkiem ul. Dąbrowskiego</v>
          </cell>
          <cell r="F872" t="str">
            <v>60013</v>
          </cell>
          <cell r="H872">
            <v>500000</v>
          </cell>
          <cell r="M872" t="str">
            <v>ZDW</v>
          </cell>
          <cell r="N872" t="str">
            <v>Wydatki</v>
          </cell>
          <cell r="O872" t="str">
            <v>Majątkowy</v>
          </cell>
        </row>
        <row r="873">
          <cell r="C873" t="str">
            <v>Program Współpracy Transgranicznej Litwa-Polska-Rosja 2007-2013</v>
          </cell>
          <cell r="E873" t="str">
            <v>Przebudowa drogi wojewódzkiej nr 591 na odcinku Kętrzyn-Mrągowo</v>
          </cell>
          <cell r="F873" t="str">
            <v>60013</v>
          </cell>
          <cell r="H873">
            <v>100000</v>
          </cell>
          <cell r="I873">
            <v>0</v>
          </cell>
          <cell r="M873" t="str">
            <v>ZDW</v>
          </cell>
          <cell r="N873" t="str">
            <v>Wydatki</v>
          </cell>
          <cell r="O873" t="str">
            <v>Majątkowy</v>
          </cell>
        </row>
        <row r="874">
          <cell r="C874" t="str">
            <v>RPO</v>
          </cell>
          <cell r="E874" t="str">
            <v xml:space="preserve">Promocja idei Cittaslow na Warmii, Mazurach i Powiślu </v>
          </cell>
          <cell r="F874">
            <v>75095</v>
          </cell>
          <cell r="H874">
            <v>58650</v>
          </cell>
          <cell r="I874">
            <v>15511</v>
          </cell>
          <cell r="M874" t="str">
            <v>B.Jakości i Znaków Regionalnych</v>
          </cell>
          <cell r="N874" t="str">
            <v>Wydatki</v>
          </cell>
          <cell r="O874" t="str">
            <v>Bieżący</v>
          </cell>
        </row>
        <row r="875">
          <cell r="C875" t="str">
            <v>RPO</v>
          </cell>
          <cell r="E875" t="str">
            <v>Projekty planowane do konkursu RPO WiM (2011 - 2013)</v>
          </cell>
          <cell r="F875" t="str">
            <v>60013</v>
          </cell>
          <cell r="H875">
            <v>870</v>
          </cell>
          <cell r="I875">
            <v>0</v>
          </cell>
          <cell r="M875" t="str">
            <v>ZDW</v>
          </cell>
          <cell r="N875" t="str">
            <v>Wydatki</v>
          </cell>
          <cell r="O875" t="str">
            <v>Bieżący</v>
          </cell>
        </row>
        <row r="876">
          <cell r="C876" t="str">
            <v>RPO</v>
          </cell>
          <cell r="E876" t="str">
            <v>Projekty planowane do konkursu RPO WiM (2011 - 2013)</v>
          </cell>
          <cell r="F876" t="str">
            <v>60013</v>
          </cell>
          <cell r="H876">
            <v>200</v>
          </cell>
          <cell r="I876">
            <v>0</v>
          </cell>
          <cell r="M876" t="str">
            <v>ZDW</v>
          </cell>
          <cell r="N876" t="str">
            <v>Wydatki</v>
          </cell>
          <cell r="O876" t="str">
            <v>Bieżący</v>
          </cell>
        </row>
        <row r="877">
          <cell r="C877" t="str">
            <v xml:space="preserve">Region Morza Bałtyckiego: wspólny rynek pracy           </v>
          </cell>
          <cell r="E877" t="str">
            <v>Rola Publicznych Służb Zatrudnienia w rozwoju wspólnego rynku pracy w Regionie Morza Bałtyckiego</v>
          </cell>
          <cell r="F877">
            <v>85332</v>
          </cell>
          <cell r="H877">
            <v>3400</v>
          </cell>
          <cell r="I877">
            <v>0</v>
          </cell>
          <cell r="M877" t="str">
            <v>WUP</v>
          </cell>
          <cell r="N877" t="str">
            <v>Wydatki</v>
          </cell>
          <cell r="O877" t="str">
            <v>Bieżący</v>
          </cell>
        </row>
        <row r="878">
          <cell r="C878" t="str">
            <v xml:space="preserve">Region Morza Bałtyckiego: wspólny rynek pracy           </v>
          </cell>
          <cell r="E878" t="str">
            <v>Rola Publicznych Służb Zatrudnienia w rozwoju wspólnego rynku pracy w Regionie Morza Bałtyckiego</v>
          </cell>
          <cell r="F878">
            <v>85332</v>
          </cell>
          <cell r="H878">
            <v>86530</v>
          </cell>
          <cell r="I878">
            <v>0</v>
          </cell>
          <cell r="M878" t="str">
            <v>WUP</v>
          </cell>
          <cell r="N878" t="str">
            <v>Wydatki</v>
          </cell>
          <cell r="O878" t="str">
            <v>Bieżący</v>
          </cell>
        </row>
        <row r="879">
          <cell r="C879" t="str">
            <v xml:space="preserve">Region Morza Bałtyckiego: wspólny rynek pracy           </v>
          </cell>
          <cell r="E879" t="str">
            <v>Rola Publicznych Służb Zatrudnienia w rozwoju wspólnego rynku pracy w Regionie Morza Bałtyckiego</v>
          </cell>
          <cell r="F879">
            <v>85332</v>
          </cell>
          <cell r="H879">
            <v>12750</v>
          </cell>
          <cell r="I879">
            <v>0</v>
          </cell>
          <cell r="M879" t="str">
            <v>WUP</v>
          </cell>
          <cell r="N879" t="str">
            <v>Wydatki</v>
          </cell>
          <cell r="O879" t="str">
            <v>Bieżący</v>
          </cell>
        </row>
        <row r="880">
          <cell r="C880" t="str">
            <v xml:space="preserve">Region Morza Bałtyckiego: wspólny rynek pracy           </v>
          </cell>
          <cell r="E880" t="str">
            <v>Rola Publicznych Służb Zatrudnienia w rozwoju wspólnego rynku pracy w Regionie Morza Bałtyckiego</v>
          </cell>
          <cell r="F880">
            <v>85332</v>
          </cell>
          <cell r="H880">
            <v>850</v>
          </cell>
          <cell r="I880">
            <v>0</v>
          </cell>
          <cell r="M880" t="str">
            <v>WUP</v>
          </cell>
          <cell r="N880" t="str">
            <v>Wydatki</v>
          </cell>
          <cell r="O880" t="str">
            <v>Bieżący</v>
          </cell>
        </row>
        <row r="881">
          <cell r="C881" t="str">
            <v xml:space="preserve">Region Morza Bałtyckiego: wspólny rynek pracy           </v>
          </cell>
          <cell r="E881" t="str">
            <v>Rola Publicznych Służb Zatrudnienia w rozwoju wspólnego rynku pracy w Regionie Morza Bałtyckiego</v>
          </cell>
          <cell r="F881">
            <v>85332</v>
          </cell>
          <cell r="H881">
            <v>8675</v>
          </cell>
          <cell r="I881">
            <v>0</v>
          </cell>
          <cell r="M881" t="str">
            <v>WUP</v>
          </cell>
          <cell r="N881" t="str">
            <v>Wydatki</v>
          </cell>
          <cell r="O881" t="str">
            <v>Bieżący</v>
          </cell>
        </row>
        <row r="882">
          <cell r="C882" t="str">
            <v>RPO</v>
          </cell>
          <cell r="E882" t="str">
            <v>Projekty planowane do konkursu RPO WiM (2011 - 2013)</v>
          </cell>
          <cell r="F882" t="str">
            <v>60013</v>
          </cell>
          <cell r="H882">
            <v>0</v>
          </cell>
          <cell r="I882">
            <v>0</v>
          </cell>
          <cell r="M882" t="str">
            <v>ZDW</v>
          </cell>
          <cell r="N882" t="str">
            <v>Wydatki</v>
          </cell>
          <cell r="O882" t="str">
            <v>Bieżący</v>
          </cell>
        </row>
        <row r="883">
          <cell r="C883" t="str">
            <v>RPO</v>
          </cell>
          <cell r="E883" t="str">
            <v>Projekty planowane do konkursu RPO WiM (2011 - 2013)</v>
          </cell>
          <cell r="F883" t="str">
            <v>60013</v>
          </cell>
          <cell r="H883">
            <v>0</v>
          </cell>
          <cell r="I883">
            <v>0</v>
          </cell>
          <cell r="M883" t="str">
            <v>ZDW</v>
          </cell>
          <cell r="N883" t="str">
            <v>Wydatki</v>
          </cell>
          <cell r="O883" t="str">
            <v>Bieżący</v>
          </cell>
        </row>
        <row r="884">
          <cell r="C884" t="str">
            <v>RPO</v>
          </cell>
          <cell r="E884" t="str">
            <v>Projekty planowane do konkursu RPO WiM (2011 - 2013)</v>
          </cell>
          <cell r="F884" t="str">
            <v>60013</v>
          </cell>
          <cell r="H884">
            <v>5448571</v>
          </cell>
          <cell r="I884">
            <v>17442</v>
          </cell>
          <cell r="M884" t="str">
            <v>ZDW</v>
          </cell>
          <cell r="N884" t="str">
            <v>Wydatki</v>
          </cell>
          <cell r="O884" t="str">
            <v>Majątkowy</v>
          </cell>
        </row>
        <row r="885">
          <cell r="C885" t="str">
            <v>INTERREG IV A</v>
          </cell>
          <cell r="E885" t="str">
            <v xml:space="preserve">Projekt Współpracy Transgranicznej i Komunikacji Młodzieży </v>
          </cell>
          <cell r="F885" t="str">
            <v>75095</v>
          </cell>
          <cell r="H885">
            <v>1578</v>
          </cell>
          <cell r="I885">
            <v>1284</v>
          </cell>
          <cell r="M885" t="str">
            <v>Współpraca Międzynarodowa</v>
          </cell>
          <cell r="N885" t="str">
            <v>Wydatki</v>
          </cell>
          <cell r="O885" t="str">
            <v>Bieżący</v>
          </cell>
        </row>
        <row r="886">
          <cell r="C886" t="str">
            <v>INTERREG IV A</v>
          </cell>
          <cell r="E886" t="str">
            <v xml:space="preserve">Projekt Współpracy Transgranicznej i Komunikacji Młodzieży </v>
          </cell>
          <cell r="F886" t="str">
            <v>75095</v>
          </cell>
          <cell r="H886">
            <v>-78</v>
          </cell>
          <cell r="I886">
            <v>0</v>
          </cell>
          <cell r="M886" t="str">
            <v>Współpraca Międzynarodowa</v>
          </cell>
          <cell r="N886" t="str">
            <v>Wydatki</v>
          </cell>
          <cell r="O886" t="str">
            <v>Bieżący</v>
          </cell>
        </row>
        <row r="887">
          <cell r="C887" t="str">
            <v xml:space="preserve">Region Morza Bałtyckiego: wspólny rynek pracy           </v>
          </cell>
          <cell r="E887" t="str">
            <v>Rola Publicznych Służb Zatrudnienia w rozwoju wspólnego rynku pracy w Regionie Morza Bałtyckiego</v>
          </cell>
          <cell r="F887">
            <v>85332</v>
          </cell>
          <cell r="H887">
            <v>112205</v>
          </cell>
          <cell r="I887">
            <v>0</v>
          </cell>
          <cell r="M887" t="str">
            <v>WUP</v>
          </cell>
          <cell r="N887" t="str">
            <v>Dochody</v>
          </cell>
          <cell r="O887" t="str">
            <v>Bieżący</v>
          </cell>
        </row>
        <row r="888">
          <cell r="C888" t="str">
            <v>RPO</v>
          </cell>
          <cell r="E888" t="str">
            <v>Pomoc techniczna</v>
          </cell>
          <cell r="F888">
            <v>75018</v>
          </cell>
          <cell r="H888">
            <v>6800000</v>
          </cell>
          <cell r="I888">
            <v>2585756</v>
          </cell>
          <cell r="M888" t="str">
            <v>Organizacyjny</v>
          </cell>
          <cell r="N888" t="str">
            <v>Wydatki</v>
          </cell>
          <cell r="O888" t="str">
            <v>Bieżący</v>
          </cell>
        </row>
        <row r="889">
          <cell r="C889" t="str">
            <v>RPO</v>
          </cell>
          <cell r="E889" t="str">
            <v>Pomoc techniczna</v>
          </cell>
          <cell r="F889">
            <v>75018</v>
          </cell>
          <cell r="H889">
            <v>450000</v>
          </cell>
          <cell r="I889">
            <v>430748</v>
          </cell>
          <cell r="M889" t="str">
            <v>Organizacyjny</v>
          </cell>
          <cell r="N889" t="str">
            <v>Wydatki</v>
          </cell>
          <cell r="O889" t="str">
            <v>Bieżący</v>
          </cell>
        </row>
        <row r="890">
          <cell r="C890" t="str">
            <v>RPO</v>
          </cell>
          <cell r="E890" t="str">
            <v>Pomoc techniczna</v>
          </cell>
          <cell r="F890">
            <v>75018</v>
          </cell>
          <cell r="H890">
            <v>1107351</v>
          </cell>
          <cell r="I890">
            <v>410763</v>
          </cell>
          <cell r="M890" t="str">
            <v>Organizacyjny</v>
          </cell>
          <cell r="N890" t="str">
            <v>Wydatki</v>
          </cell>
          <cell r="O890" t="str">
            <v>Bieżący</v>
          </cell>
        </row>
        <row r="891">
          <cell r="C891" t="str">
            <v>RPO</v>
          </cell>
          <cell r="E891" t="str">
            <v>Pomoc techniczna</v>
          </cell>
          <cell r="F891">
            <v>75018</v>
          </cell>
          <cell r="H891">
            <v>178605</v>
          </cell>
          <cell r="I891">
            <v>58175</v>
          </cell>
          <cell r="M891" t="str">
            <v>Organizacyjny</v>
          </cell>
          <cell r="N891" t="str">
            <v>Wydatki</v>
          </cell>
          <cell r="O891" t="str">
            <v>Bieżący</v>
          </cell>
        </row>
        <row r="892">
          <cell r="C892" t="str">
            <v>RPO</v>
          </cell>
          <cell r="E892" t="str">
            <v>Pomoc techniczna</v>
          </cell>
          <cell r="F892">
            <v>75018</v>
          </cell>
          <cell r="H892">
            <v>40000</v>
          </cell>
          <cell r="I892">
            <v>3480</v>
          </cell>
          <cell r="M892" t="str">
            <v>Organizacyjny</v>
          </cell>
          <cell r="N892" t="str">
            <v>Wydatki</v>
          </cell>
          <cell r="O892" t="str">
            <v>Bieżący</v>
          </cell>
        </row>
        <row r="893">
          <cell r="C893" t="str">
            <v>RPO</v>
          </cell>
          <cell r="E893" t="str">
            <v>Pomoc techniczna</v>
          </cell>
          <cell r="F893">
            <v>75018</v>
          </cell>
          <cell r="H893">
            <v>401000</v>
          </cell>
          <cell r="I893">
            <v>178042</v>
          </cell>
          <cell r="M893" t="str">
            <v>Organizacyjny</v>
          </cell>
          <cell r="N893" t="str">
            <v>Wydatki</v>
          </cell>
          <cell r="O893" t="str">
            <v>Bieżący</v>
          </cell>
        </row>
        <row r="894">
          <cell r="C894" t="str">
            <v>RPO</v>
          </cell>
          <cell r="E894" t="str">
            <v>Pomoc techniczna</v>
          </cell>
          <cell r="F894">
            <v>75018</v>
          </cell>
          <cell r="H894">
            <v>150000</v>
          </cell>
          <cell r="I894">
            <v>75389</v>
          </cell>
          <cell r="M894" t="str">
            <v>Organizacyjny</v>
          </cell>
          <cell r="N894" t="str">
            <v>Wydatki</v>
          </cell>
          <cell r="O894" t="str">
            <v>Bieżący</v>
          </cell>
        </row>
        <row r="895">
          <cell r="C895" t="str">
            <v>RPO</v>
          </cell>
          <cell r="E895" t="str">
            <v>Pomoc techniczna</v>
          </cell>
          <cell r="F895">
            <v>75018</v>
          </cell>
          <cell r="H895">
            <v>20000</v>
          </cell>
          <cell r="I895">
            <v>5883</v>
          </cell>
          <cell r="M895" t="str">
            <v>Organizacyjny</v>
          </cell>
          <cell r="N895" t="str">
            <v>Wydatki</v>
          </cell>
          <cell r="O895" t="str">
            <v>Bieżący</v>
          </cell>
        </row>
        <row r="896">
          <cell r="C896" t="str">
            <v>RPO</v>
          </cell>
          <cell r="E896" t="str">
            <v>Pomoc techniczna</v>
          </cell>
          <cell r="F896">
            <v>75018</v>
          </cell>
          <cell r="H896">
            <v>790000</v>
          </cell>
          <cell r="I896">
            <v>83881</v>
          </cell>
          <cell r="M896" t="str">
            <v>Organizacyjny</v>
          </cell>
          <cell r="N896" t="str">
            <v>Wydatki</v>
          </cell>
          <cell r="O896" t="str">
            <v>Bieżący</v>
          </cell>
        </row>
        <row r="897">
          <cell r="C897" t="str">
            <v>RPO</v>
          </cell>
          <cell r="E897" t="str">
            <v>Pomoc techniczna</v>
          </cell>
          <cell r="F897">
            <v>75018</v>
          </cell>
          <cell r="H897">
            <v>6000</v>
          </cell>
          <cell r="I897">
            <v>3288</v>
          </cell>
          <cell r="M897" t="str">
            <v>Organizacyjny</v>
          </cell>
          <cell r="N897" t="str">
            <v>Wydatki</v>
          </cell>
          <cell r="O897" t="str">
            <v>Bieżący</v>
          </cell>
        </row>
        <row r="898">
          <cell r="C898" t="str">
            <v>RPO</v>
          </cell>
          <cell r="E898" t="str">
            <v>Pomoc techniczna</v>
          </cell>
          <cell r="F898">
            <v>75018</v>
          </cell>
          <cell r="H898">
            <v>5000</v>
          </cell>
          <cell r="I898">
            <v>0</v>
          </cell>
          <cell r="M898" t="str">
            <v>Organizacyjny</v>
          </cell>
          <cell r="N898" t="str">
            <v>Wydatki</v>
          </cell>
          <cell r="O898" t="str">
            <v>Bieżący</v>
          </cell>
        </row>
        <row r="899">
          <cell r="C899" t="str">
            <v>RPO</v>
          </cell>
          <cell r="E899" t="str">
            <v>Pomoc techniczna</v>
          </cell>
          <cell r="F899">
            <v>75018</v>
          </cell>
          <cell r="H899">
            <v>30000</v>
          </cell>
          <cell r="I899">
            <v>3124</v>
          </cell>
          <cell r="M899" t="str">
            <v>Organizacyjny</v>
          </cell>
          <cell r="N899" t="str">
            <v>Wydatki</v>
          </cell>
          <cell r="O899" t="str">
            <v>Bieżący</v>
          </cell>
        </row>
        <row r="900">
          <cell r="C900" t="str">
            <v>RPO</v>
          </cell>
          <cell r="E900" t="str">
            <v>Pomoc techniczna</v>
          </cell>
          <cell r="F900">
            <v>75018</v>
          </cell>
          <cell r="H900">
            <v>90000</v>
          </cell>
          <cell r="I900">
            <v>3000</v>
          </cell>
          <cell r="M900" t="str">
            <v>Organizacyjny</v>
          </cell>
          <cell r="N900" t="str">
            <v>Wydatki</v>
          </cell>
          <cell r="O900" t="str">
            <v>Bieżący</v>
          </cell>
        </row>
        <row r="901">
          <cell r="C901" t="str">
            <v>RPO</v>
          </cell>
          <cell r="E901" t="str">
            <v>Pomoc techniczna</v>
          </cell>
          <cell r="F901">
            <v>75018</v>
          </cell>
          <cell r="H901">
            <v>1270000</v>
          </cell>
          <cell r="I901">
            <v>512002</v>
          </cell>
          <cell r="M901" t="str">
            <v>Organizacyjny</v>
          </cell>
          <cell r="N901" t="str">
            <v>Wydatki</v>
          </cell>
          <cell r="O901" t="str">
            <v>Bieżący</v>
          </cell>
        </row>
        <row r="902">
          <cell r="C902" t="str">
            <v>RPO</v>
          </cell>
          <cell r="E902" t="str">
            <v>Pomoc techniczna</v>
          </cell>
          <cell r="F902">
            <v>75018</v>
          </cell>
          <cell r="H902">
            <v>70000</v>
          </cell>
          <cell r="I902">
            <v>25475</v>
          </cell>
          <cell r="M902" t="str">
            <v>Organizacyjny</v>
          </cell>
          <cell r="N902" t="str">
            <v>Wydatki</v>
          </cell>
          <cell r="O902" t="str">
            <v>Bieżący</v>
          </cell>
        </row>
        <row r="903">
          <cell r="C903" t="str">
            <v>RPO</v>
          </cell>
          <cell r="E903" t="str">
            <v>Pomoc techniczna</v>
          </cell>
          <cell r="F903">
            <v>75018</v>
          </cell>
          <cell r="H903">
            <v>50000</v>
          </cell>
          <cell r="I903">
            <v>4030</v>
          </cell>
          <cell r="M903" t="str">
            <v>Organizacyjny</v>
          </cell>
          <cell r="N903" t="str">
            <v>Wydatki</v>
          </cell>
          <cell r="O903" t="str">
            <v>Bieżący</v>
          </cell>
        </row>
        <row r="904">
          <cell r="C904" t="str">
            <v>RPO</v>
          </cell>
          <cell r="E904" t="str">
            <v>Pomoc techniczna</v>
          </cell>
          <cell r="F904">
            <v>75018</v>
          </cell>
          <cell r="H904">
            <v>12000</v>
          </cell>
          <cell r="I904">
            <v>4030</v>
          </cell>
          <cell r="M904" t="str">
            <v>Organizacyjny</v>
          </cell>
          <cell r="N904" t="str">
            <v>Wydatki</v>
          </cell>
          <cell r="O904" t="str">
            <v>Bieżący</v>
          </cell>
        </row>
        <row r="905">
          <cell r="C905" t="str">
            <v>RPO</v>
          </cell>
          <cell r="E905" t="str">
            <v>Pomoc techniczna</v>
          </cell>
          <cell r="F905">
            <v>75018</v>
          </cell>
          <cell r="H905">
            <v>5500</v>
          </cell>
          <cell r="I905">
            <v>0</v>
          </cell>
          <cell r="M905" t="str">
            <v>Organizacyjny</v>
          </cell>
          <cell r="N905" t="str">
            <v>Wydatki</v>
          </cell>
          <cell r="O905" t="str">
            <v>Majątkowy</v>
          </cell>
        </row>
        <row r="906">
          <cell r="C906" t="str">
            <v>RPO</v>
          </cell>
          <cell r="E906" t="str">
            <v>Pomoc techniczna</v>
          </cell>
          <cell r="F906">
            <v>75861</v>
          </cell>
          <cell r="H906">
            <v>11469956</v>
          </cell>
          <cell r="I906">
            <v>0</v>
          </cell>
          <cell r="M906" t="str">
            <v>Organizacyjny</v>
          </cell>
          <cell r="N906" t="str">
            <v>Dochody</v>
          </cell>
          <cell r="O906" t="str">
            <v>Bieżący</v>
          </cell>
        </row>
        <row r="907">
          <cell r="C907" t="str">
            <v>RPO</v>
          </cell>
          <cell r="E907" t="str">
            <v>Pomoc techniczna</v>
          </cell>
          <cell r="F907">
            <v>75861</v>
          </cell>
          <cell r="H907">
            <v>5500</v>
          </cell>
          <cell r="I907">
            <v>0</v>
          </cell>
          <cell r="M907" t="str">
            <v>Organizacyjny</v>
          </cell>
          <cell r="N907" t="str">
            <v>Dochody</v>
          </cell>
          <cell r="O907" t="str">
            <v>Majątkowy</v>
          </cell>
        </row>
        <row r="908">
          <cell r="C908" t="str">
            <v>RPO</v>
          </cell>
          <cell r="E908" t="str">
            <v>Modernizacja i rozbudowa regionalnego systemu informacji turystycznej</v>
          </cell>
          <cell r="F908">
            <v>63001</v>
          </cell>
          <cell r="H908">
            <v>814470</v>
          </cell>
          <cell r="I908">
            <v>0</v>
          </cell>
          <cell r="M908" t="str">
            <v>Turystyka</v>
          </cell>
          <cell r="N908" t="str">
            <v>Wydatki</v>
          </cell>
          <cell r="O908" t="str">
            <v>Bieżący</v>
          </cell>
        </row>
        <row r="909">
          <cell r="C909" t="str">
            <v>RPO</v>
          </cell>
          <cell r="E909" t="str">
            <v>Modernizacja i rozbudowa regionalnego systemu informacji turystycznej</v>
          </cell>
          <cell r="F909">
            <v>63001</v>
          </cell>
          <cell r="H909">
            <v>196945</v>
          </cell>
          <cell r="I909">
            <v>0</v>
          </cell>
          <cell r="M909" t="str">
            <v>Turystyka</v>
          </cell>
          <cell r="N909" t="str">
            <v>Wydatki</v>
          </cell>
          <cell r="O909" t="str">
            <v>Bieżący</v>
          </cell>
        </row>
        <row r="910">
          <cell r="C910" t="str">
            <v>RPO</v>
          </cell>
          <cell r="E910" t="str">
            <v>Modernizacja i rozbudowa regionalnego systemu informacji turystycznej</v>
          </cell>
          <cell r="F910">
            <v>63001</v>
          </cell>
          <cell r="H910">
            <v>-196945</v>
          </cell>
          <cell r="I910">
            <v>0</v>
          </cell>
          <cell r="M910" t="str">
            <v>Turystyka</v>
          </cell>
          <cell r="N910" t="str">
            <v>Wydatki</v>
          </cell>
          <cell r="O910" t="str">
            <v>Bieżący</v>
          </cell>
        </row>
        <row r="911">
          <cell r="C911" t="str">
            <v>RPO</v>
          </cell>
          <cell r="E911" t="str">
            <v>Modernizacja i rozbudowa regionalnego systemu informacji turystycznej</v>
          </cell>
          <cell r="F911">
            <v>63001</v>
          </cell>
          <cell r="H911">
            <v>647955</v>
          </cell>
          <cell r="I911">
            <v>0</v>
          </cell>
          <cell r="M911" t="str">
            <v>Turystyka</v>
          </cell>
          <cell r="N911" t="str">
            <v>Wydatki</v>
          </cell>
          <cell r="O911" t="str">
            <v>Bieżący</v>
          </cell>
        </row>
        <row r="912">
          <cell r="C912" t="str">
            <v>RPO</v>
          </cell>
          <cell r="E912" t="str">
            <v>Modernizacja i rozbudowa regionalnego systemu informacji turystycznej</v>
          </cell>
          <cell r="F912">
            <v>63001</v>
          </cell>
          <cell r="H912">
            <v>-617525</v>
          </cell>
          <cell r="I912">
            <v>0</v>
          </cell>
          <cell r="M912" t="str">
            <v>Turystyka</v>
          </cell>
          <cell r="N912" t="str">
            <v>Wydatki</v>
          </cell>
          <cell r="O912" t="str">
            <v>Bieżący</v>
          </cell>
        </row>
        <row r="913">
          <cell r="C913" t="str">
            <v>RPO</v>
          </cell>
          <cell r="E913" t="str">
            <v>Modernizacja i rozbudowa regionalnego systemu informacji turystycznej</v>
          </cell>
          <cell r="F913">
            <v>63001</v>
          </cell>
          <cell r="H913">
            <v>348500</v>
          </cell>
          <cell r="I913">
            <v>0</v>
          </cell>
          <cell r="M913" t="str">
            <v>Turystyka</v>
          </cell>
          <cell r="N913" t="str">
            <v>Wydatki</v>
          </cell>
          <cell r="O913" t="str">
            <v>Majątkowy</v>
          </cell>
        </row>
        <row r="914">
          <cell r="C914" t="str">
            <v>RPO</v>
          </cell>
          <cell r="E914" t="str">
            <v>Modernizacja i rozbudowa regionalnego systemu informacji turystycznej</v>
          </cell>
          <cell r="F914">
            <v>63001</v>
          </cell>
          <cell r="H914">
            <v>-348500</v>
          </cell>
          <cell r="I914">
            <v>0</v>
          </cell>
          <cell r="M914" t="str">
            <v>Turystyka</v>
          </cell>
          <cell r="N914" t="str">
            <v>Wydatki</v>
          </cell>
          <cell r="O914" t="str">
            <v>Majątkowy</v>
          </cell>
        </row>
        <row r="915">
          <cell r="C915" t="str">
            <v>RPO</v>
          </cell>
          <cell r="E915" t="str">
            <v>Modernizacja i rozbudowa regionalnego systemu informacji turystycznej</v>
          </cell>
          <cell r="F915">
            <v>63001</v>
          </cell>
          <cell r="H915">
            <v>729725</v>
          </cell>
          <cell r="I915">
            <v>0</v>
          </cell>
          <cell r="M915" t="str">
            <v>Turystyka</v>
          </cell>
          <cell r="N915" t="str">
            <v>Wydatki</v>
          </cell>
          <cell r="O915" t="str">
            <v>Majątkowy</v>
          </cell>
        </row>
        <row r="916">
          <cell r="C916" t="str">
            <v>RPO</v>
          </cell>
          <cell r="E916" t="str">
            <v>Modernizacja i rozbudowa regionalnego systemu informacji turystycznej</v>
          </cell>
          <cell r="F916">
            <v>63001</v>
          </cell>
          <cell r="H916">
            <v>-729725</v>
          </cell>
          <cell r="I916">
            <v>0</v>
          </cell>
          <cell r="M916" t="str">
            <v>Turystyka</v>
          </cell>
          <cell r="N916" t="str">
            <v>Wydatki</v>
          </cell>
          <cell r="O916" t="str">
            <v>Majątkowy</v>
          </cell>
        </row>
        <row r="917">
          <cell r="C917" t="str">
            <v>RPO</v>
          </cell>
          <cell r="E917" t="str">
            <v>Modernizacja i rozbudowa regionalnego systemu informacji turystycznej</v>
          </cell>
          <cell r="F917">
            <v>63001</v>
          </cell>
          <cell r="H917">
            <v>1078225</v>
          </cell>
          <cell r="I917">
            <v>0</v>
          </cell>
          <cell r="M917" t="str">
            <v>Turystyka</v>
          </cell>
          <cell r="N917" t="str">
            <v>Wydatki</v>
          </cell>
          <cell r="O917" t="str">
            <v>Majątkowy</v>
          </cell>
        </row>
        <row r="918">
          <cell r="C918" t="str">
            <v>RPO</v>
          </cell>
          <cell r="E918" t="str">
            <v>Modernizacja i rozbudowa regionalnego systemu informacji turystycznej</v>
          </cell>
          <cell r="F918">
            <v>63001</v>
          </cell>
          <cell r="H918">
            <v>34755</v>
          </cell>
          <cell r="I918">
            <v>0</v>
          </cell>
          <cell r="M918" t="str">
            <v>Turystyka</v>
          </cell>
          <cell r="N918" t="str">
            <v>Wydatki</v>
          </cell>
          <cell r="O918" t="str">
            <v>Bieżący</v>
          </cell>
        </row>
        <row r="919">
          <cell r="C919" t="str">
            <v>RPO</v>
          </cell>
          <cell r="E919" t="str">
            <v>Modernizacja i rozbudowa regionalnego systemu informacji turystycznej</v>
          </cell>
          <cell r="F919">
            <v>63001</v>
          </cell>
          <cell r="H919">
            <v>-34755</v>
          </cell>
          <cell r="I919">
            <v>0</v>
          </cell>
          <cell r="M919" t="str">
            <v>Turystyka</v>
          </cell>
          <cell r="N919" t="str">
            <v>Wydatki</v>
          </cell>
          <cell r="O919" t="str">
            <v>Bieżący</v>
          </cell>
        </row>
        <row r="920">
          <cell r="C920" t="str">
            <v>RPO</v>
          </cell>
          <cell r="E920" t="str">
            <v>Modernizacja i rozbudowa regionalnego systemu informacji turystycznej</v>
          </cell>
          <cell r="F920">
            <v>63001</v>
          </cell>
          <cell r="H920">
            <v>112425</v>
          </cell>
          <cell r="I920">
            <v>0</v>
          </cell>
          <cell r="M920" t="str">
            <v>Turystyka</v>
          </cell>
          <cell r="N920" t="str">
            <v>Wydatki</v>
          </cell>
          <cell r="O920" t="str">
            <v>Bieżący</v>
          </cell>
        </row>
        <row r="921">
          <cell r="C921" t="str">
            <v>RPO</v>
          </cell>
          <cell r="E921" t="str">
            <v>Modernizacja i rozbudowa regionalnego systemu informacji turystycznej</v>
          </cell>
          <cell r="F921">
            <v>63001</v>
          </cell>
          <cell r="H921">
            <v>-108975</v>
          </cell>
          <cell r="I921">
            <v>0</v>
          </cell>
          <cell r="M921" t="str">
            <v>Turystyka</v>
          </cell>
          <cell r="N921" t="str">
            <v>Wydatki</v>
          </cell>
          <cell r="O921" t="str">
            <v>Bieżący</v>
          </cell>
        </row>
        <row r="922">
          <cell r="C922" t="str">
            <v>RPO</v>
          </cell>
          <cell r="E922" t="str">
            <v>Modernizacja i rozbudowa regionalnego systemu informacji turystycznej</v>
          </cell>
          <cell r="F922">
            <v>63001</v>
          </cell>
          <cell r="H922">
            <v>57225</v>
          </cell>
          <cell r="I922">
            <v>0</v>
          </cell>
          <cell r="M922" t="str">
            <v>Turystyka</v>
          </cell>
          <cell r="N922" t="str">
            <v>Wydatki</v>
          </cell>
          <cell r="O922" t="str">
            <v>Majątkowy</v>
          </cell>
        </row>
        <row r="923">
          <cell r="C923" t="str">
            <v>RPO</v>
          </cell>
          <cell r="E923" t="str">
            <v>Modernizacja i rozbudowa regionalnego systemu informacji turystycznej</v>
          </cell>
          <cell r="F923">
            <v>63001</v>
          </cell>
          <cell r="H923">
            <v>-57225</v>
          </cell>
          <cell r="I923">
            <v>0</v>
          </cell>
          <cell r="M923" t="str">
            <v>Turystyka</v>
          </cell>
          <cell r="N923" t="str">
            <v>Wydatki</v>
          </cell>
          <cell r="O923" t="str">
            <v>Majątkowy</v>
          </cell>
        </row>
        <row r="924">
          <cell r="C924" t="str">
            <v>RPO</v>
          </cell>
          <cell r="E924" t="str">
            <v>Modernizacja i rozbudowa regionalnego systemu informacji turystycznej</v>
          </cell>
          <cell r="F924">
            <v>63001</v>
          </cell>
          <cell r="H924">
            <v>4275</v>
          </cell>
          <cell r="I924">
            <v>0</v>
          </cell>
          <cell r="M924" t="str">
            <v>Turystyka</v>
          </cell>
          <cell r="N924" t="str">
            <v>Wydatki</v>
          </cell>
          <cell r="O924" t="str">
            <v>Majątkowy</v>
          </cell>
        </row>
        <row r="925">
          <cell r="C925" t="str">
            <v>RPO</v>
          </cell>
          <cell r="E925" t="str">
            <v>Modernizacja i rozbudowa regionalnego systemu informacji turystycznej</v>
          </cell>
          <cell r="F925">
            <v>63001</v>
          </cell>
          <cell r="H925">
            <v>-4275</v>
          </cell>
          <cell r="I925">
            <v>0</v>
          </cell>
          <cell r="M925" t="str">
            <v>Turystyka</v>
          </cell>
          <cell r="N925" t="str">
            <v>Wydatki</v>
          </cell>
          <cell r="O925" t="str">
            <v>Majątkowy</v>
          </cell>
        </row>
        <row r="926">
          <cell r="C926" t="str">
            <v>RPO</v>
          </cell>
          <cell r="E926" t="str">
            <v>Modernizacja i rozbudowa regionalnego systemu informacji turystycznej</v>
          </cell>
          <cell r="F926">
            <v>63001</v>
          </cell>
          <cell r="H926">
            <v>128775</v>
          </cell>
          <cell r="I926">
            <v>0</v>
          </cell>
          <cell r="M926" t="str">
            <v>Turystyka</v>
          </cell>
          <cell r="N926" t="str">
            <v>Wydatki</v>
          </cell>
          <cell r="O926" t="str">
            <v>Majątkowy</v>
          </cell>
        </row>
        <row r="927">
          <cell r="C927" t="str">
            <v>RPO</v>
          </cell>
          <cell r="E927" t="str">
            <v>Modernizacja i rozbudowa regionalnego systemu informacji turystycznej</v>
          </cell>
          <cell r="F927">
            <v>63001</v>
          </cell>
          <cell r="H927">
            <v>-128775</v>
          </cell>
          <cell r="I927">
            <v>0</v>
          </cell>
          <cell r="M927" t="str">
            <v>Turystyka</v>
          </cell>
          <cell r="N927" t="str">
            <v>Wydatki</v>
          </cell>
          <cell r="O927" t="str">
            <v>Majątkowy</v>
          </cell>
        </row>
        <row r="928">
          <cell r="C928" t="str">
            <v>INTERREG IV A</v>
          </cell>
          <cell r="E928" t="str">
            <v xml:space="preserve">Projekt Współpracy Transgranicznej i Komunikacji Młodzieży </v>
          </cell>
          <cell r="F928" t="str">
            <v>75095</v>
          </cell>
          <cell r="H928">
            <v>375</v>
          </cell>
          <cell r="I928">
            <v>373</v>
          </cell>
          <cell r="M928" t="str">
            <v>Współpraca Międzynarodowa</v>
          </cell>
          <cell r="N928" t="str">
            <v>Wydatki</v>
          </cell>
          <cell r="O928" t="str">
            <v>Bieżący</v>
          </cell>
        </row>
        <row r="929">
          <cell r="C929" t="str">
            <v>RPO</v>
          </cell>
          <cell r="E929" t="str">
            <v>Modernizacja i rozbudowa regionalnego systemu informacji turystycznej</v>
          </cell>
          <cell r="F929">
            <v>75861</v>
          </cell>
          <cell r="H929">
            <v>844900</v>
          </cell>
          <cell r="I929">
            <v>0</v>
          </cell>
          <cell r="M929" t="str">
            <v>Turystyka</v>
          </cell>
          <cell r="N929" t="str">
            <v>Dochody</v>
          </cell>
          <cell r="O929" t="str">
            <v>Bieżący</v>
          </cell>
        </row>
        <row r="930">
          <cell r="C930" t="str">
            <v>RPO</v>
          </cell>
          <cell r="E930" t="str">
            <v>Modernizacja i rozbudowa regionalnego systemu informacji turystycznej</v>
          </cell>
          <cell r="F930">
            <v>75861</v>
          </cell>
          <cell r="H930">
            <v>1078225</v>
          </cell>
          <cell r="I930">
            <v>0</v>
          </cell>
          <cell r="M930" t="str">
            <v>Turystyka</v>
          </cell>
          <cell r="N930" t="str">
            <v>Dochody</v>
          </cell>
          <cell r="O930" t="str">
            <v>Majątkowy</v>
          </cell>
        </row>
        <row r="931">
          <cell r="C931" t="str">
            <v>RPO</v>
          </cell>
          <cell r="E931" t="str">
            <v>Modernizacja i rozbudowa regionalnego systemu informacji turystycznej</v>
          </cell>
          <cell r="F931">
            <v>63001</v>
          </cell>
          <cell r="H931">
            <v>126315</v>
          </cell>
          <cell r="I931">
            <v>0</v>
          </cell>
          <cell r="M931" t="str">
            <v>Turystyka</v>
          </cell>
          <cell r="N931" t="str">
            <v>Dochody</v>
          </cell>
          <cell r="O931" t="str">
            <v>Bieżący</v>
          </cell>
        </row>
        <row r="932">
          <cell r="C932" t="str">
            <v>RPO</v>
          </cell>
          <cell r="E932" t="str">
            <v>Modernizacja i rozbudowa regionalnego systemu informacji turystycznej</v>
          </cell>
          <cell r="F932">
            <v>63001</v>
          </cell>
          <cell r="H932">
            <v>-123165</v>
          </cell>
          <cell r="I932">
            <v>0</v>
          </cell>
          <cell r="M932" t="str">
            <v>Turystyka</v>
          </cell>
          <cell r="N932" t="str">
            <v>Dochody</v>
          </cell>
          <cell r="O932" t="str">
            <v>Bieżący</v>
          </cell>
        </row>
        <row r="933">
          <cell r="C933" t="str">
            <v>RPO</v>
          </cell>
          <cell r="E933" t="str">
            <v>Modernizacja i rozbudowa regionalnego systemu informacji turystycznej</v>
          </cell>
          <cell r="F933">
            <v>63001</v>
          </cell>
          <cell r="H933">
            <v>8430</v>
          </cell>
          <cell r="I933">
            <v>0</v>
          </cell>
          <cell r="M933" t="str">
            <v>Turystyka</v>
          </cell>
          <cell r="N933" t="str">
            <v>Dochody</v>
          </cell>
          <cell r="O933" t="str">
            <v>Bieżący</v>
          </cell>
        </row>
        <row r="934">
          <cell r="C934" t="str">
            <v>RPO</v>
          </cell>
          <cell r="E934" t="str">
            <v>Modernizacja i rozbudowa regionalnego systemu informacji turystycznej</v>
          </cell>
          <cell r="F934">
            <v>63001</v>
          </cell>
          <cell r="H934">
            <v>-8280</v>
          </cell>
          <cell r="I934">
            <v>0</v>
          </cell>
          <cell r="M934" t="str">
            <v>Turystyka</v>
          </cell>
          <cell r="N934" t="str">
            <v>Dochody</v>
          </cell>
          <cell r="O934" t="str">
            <v>Bieżący</v>
          </cell>
        </row>
        <row r="935">
          <cell r="C935" t="str">
            <v>RPO</v>
          </cell>
          <cell r="E935" t="str">
            <v>Modernizacja i rozbudowa regionalnego systemu informacji turystycznej</v>
          </cell>
          <cell r="F935">
            <v>63001</v>
          </cell>
          <cell r="H935">
            <v>12435</v>
          </cell>
          <cell r="I935">
            <v>0</v>
          </cell>
          <cell r="M935" t="str">
            <v>Turystyka</v>
          </cell>
          <cell r="N935" t="str">
            <v>Dochody</v>
          </cell>
          <cell r="O935" t="str">
            <v>Bieżący</v>
          </cell>
        </row>
        <row r="936">
          <cell r="C936" t="str">
            <v>RPO</v>
          </cell>
          <cell r="E936" t="str">
            <v>Modernizacja i rozbudowa regionalnego systemu informacji turystycznej</v>
          </cell>
          <cell r="F936">
            <v>63001</v>
          </cell>
          <cell r="H936">
            <v>-12285</v>
          </cell>
          <cell r="I936">
            <v>0</v>
          </cell>
          <cell r="M936" t="str">
            <v>Turystyka</v>
          </cell>
          <cell r="N936" t="str">
            <v>Dochody</v>
          </cell>
          <cell r="O936" t="str">
            <v>Bieżący</v>
          </cell>
        </row>
        <row r="937">
          <cell r="C937" t="str">
            <v>RPO</v>
          </cell>
          <cell r="E937" t="str">
            <v>Modernizacja i rozbudowa regionalnego systemu informacji turystycznej</v>
          </cell>
          <cell r="F937">
            <v>63001</v>
          </cell>
          <cell r="H937">
            <v>180525</v>
          </cell>
          <cell r="I937">
            <v>0</v>
          </cell>
          <cell r="M937" t="str">
            <v>Turystyka</v>
          </cell>
          <cell r="N937" t="str">
            <v>Dochody</v>
          </cell>
          <cell r="O937" t="str">
            <v>Majątkowy</v>
          </cell>
        </row>
        <row r="938">
          <cell r="C938" t="str">
            <v>RPO</v>
          </cell>
          <cell r="E938" t="str">
            <v>Modernizacja i rozbudowa regionalnego systemu informacji turystycznej</v>
          </cell>
          <cell r="F938">
            <v>63001</v>
          </cell>
          <cell r="H938">
            <v>-180525</v>
          </cell>
          <cell r="I938">
            <v>0</v>
          </cell>
          <cell r="M938" t="str">
            <v>Turystyka</v>
          </cell>
          <cell r="N938" t="str">
            <v>Dochody</v>
          </cell>
          <cell r="O938" t="str">
            <v>Majątkowy</v>
          </cell>
        </row>
        <row r="939">
          <cell r="C939" t="str">
            <v>RPO</v>
          </cell>
          <cell r="E939" t="str">
            <v>Modernizacja i rozbudowa regionalnego systemu informacji turystycznej</v>
          </cell>
          <cell r="F939">
            <v>63001</v>
          </cell>
          <cell r="H939">
            <v>5475</v>
          </cell>
          <cell r="I939">
            <v>0</v>
          </cell>
          <cell r="M939" t="str">
            <v>Turystyka</v>
          </cell>
          <cell r="N939" t="str">
            <v>Dochody</v>
          </cell>
          <cell r="O939" t="str">
            <v>Majątkowy</v>
          </cell>
        </row>
        <row r="940">
          <cell r="C940" t="str">
            <v>RPO</v>
          </cell>
          <cell r="E940" t="str">
            <v>Modernizacja i rozbudowa regionalnego systemu informacji turystycznej</v>
          </cell>
          <cell r="F940">
            <v>63001</v>
          </cell>
          <cell r="H940">
            <v>-5475</v>
          </cell>
          <cell r="I940">
            <v>0</v>
          </cell>
          <cell r="M940" t="str">
            <v>Turystyka</v>
          </cell>
          <cell r="N940" t="str">
            <v>Dochody</v>
          </cell>
          <cell r="O940" t="str">
            <v>Majątkowy</v>
          </cell>
        </row>
        <row r="941">
          <cell r="C941" t="str">
            <v>RPO</v>
          </cell>
          <cell r="E941" t="str">
            <v>Modernizacja i rozbudowa regionalnego systemu informacji turystycznej</v>
          </cell>
          <cell r="F941">
            <v>63001</v>
          </cell>
          <cell r="H941">
            <v>4275</v>
          </cell>
          <cell r="I941">
            <v>0</v>
          </cell>
          <cell r="M941" t="str">
            <v>Turystyka</v>
          </cell>
          <cell r="N941" t="str">
            <v>Dochody</v>
          </cell>
          <cell r="O941" t="str">
            <v>Majątkowy</v>
          </cell>
        </row>
        <row r="942">
          <cell r="C942" t="str">
            <v>RPO</v>
          </cell>
          <cell r="E942" t="str">
            <v>Modernizacja i rozbudowa regionalnego systemu informacji turystycznej</v>
          </cell>
          <cell r="F942">
            <v>63001</v>
          </cell>
          <cell r="H942">
            <v>-4275</v>
          </cell>
          <cell r="I942">
            <v>0</v>
          </cell>
          <cell r="M942" t="str">
            <v>Turystyka</v>
          </cell>
          <cell r="N942" t="str">
            <v>Dochody</v>
          </cell>
          <cell r="O942" t="str">
            <v>Majątkowy</v>
          </cell>
        </row>
        <row r="943">
          <cell r="C943" t="str">
            <v>RPO</v>
          </cell>
          <cell r="E943" t="str">
            <v>Pamiatka regionu Warmii i Mazur</v>
          </cell>
          <cell r="F943">
            <v>15011</v>
          </cell>
          <cell r="H943">
            <v>38930</v>
          </cell>
          <cell r="I943">
            <v>21921</v>
          </cell>
          <cell r="M943" t="str">
            <v>Turystyka</v>
          </cell>
          <cell r="N943" t="str">
            <v>Wydatki</v>
          </cell>
          <cell r="O943" t="str">
            <v>Bieżący</v>
          </cell>
        </row>
        <row r="944">
          <cell r="C944" t="str">
            <v>RPO</v>
          </cell>
          <cell r="E944" t="str">
            <v>Pamiatka regionu Warmii i Mazur</v>
          </cell>
          <cell r="F944">
            <v>15011</v>
          </cell>
          <cell r="H944">
            <v>4054</v>
          </cell>
          <cell r="I944">
            <v>0</v>
          </cell>
          <cell r="M944" t="str">
            <v>Turystyka</v>
          </cell>
          <cell r="N944" t="str">
            <v>Wydatki</v>
          </cell>
          <cell r="O944" t="str">
            <v>Bieżący</v>
          </cell>
        </row>
        <row r="945">
          <cell r="C945" t="str">
            <v>RPO</v>
          </cell>
          <cell r="E945" t="str">
            <v>Pamiatka regionu Warmii i Mazur</v>
          </cell>
          <cell r="F945">
            <v>15011</v>
          </cell>
          <cell r="H945">
            <v>2550</v>
          </cell>
          <cell r="I945">
            <v>0</v>
          </cell>
          <cell r="M945" t="str">
            <v>Turystyka</v>
          </cell>
          <cell r="N945" t="str">
            <v>Wydatki</v>
          </cell>
          <cell r="O945" t="str">
            <v>Bieżący</v>
          </cell>
        </row>
        <row r="946">
          <cell r="C946" t="str">
            <v>INTERREG IV A</v>
          </cell>
          <cell r="E946" t="str">
            <v xml:space="preserve">Projekt Współpracy Transgranicznej i Komunikacji Młodzieży </v>
          </cell>
          <cell r="F946" t="str">
            <v>75095</v>
          </cell>
          <cell r="H946">
            <v>57</v>
          </cell>
          <cell r="I946">
            <v>57</v>
          </cell>
          <cell r="M946" t="str">
            <v>Współpraca Międzynarodowa</v>
          </cell>
          <cell r="N946" t="str">
            <v>Wydatki</v>
          </cell>
          <cell r="O946" t="str">
            <v>Bieżący</v>
          </cell>
        </row>
        <row r="947">
          <cell r="C947" t="str">
            <v>INTERREG IV A</v>
          </cell>
          <cell r="E947" t="str">
            <v xml:space="preserve">Projekt Współpracy Transgranicznej i Komunikacji Młodzieży </v>
          </cell>
          <cell r="F947" t="str">
            <v>75095</v>
          </cell>
          <cell r="H947">
            <v>11</v>
          </cell>
          <cell r="I947">
            <v>9</v>
          </cell>
          <cell r="M947" t="str">
            <v>Współpraca Międzynarodowa</v>
          </cell>
          <cell r="N947" t="str">
            <v>Wydatki</v>
          </cell>
          <cell r="O947" t="str">
            <v>Bieżący</v>
          </cell>
        </row>
        <row r="948">
          <cell r="C948" t="str">
            <v>INTERREG IV A</v>
          </cell>
          <cell r="E948" t="str">
            <v xml:space="preserve">Projekt Współpracy Transgranicznej i Komunikacji Młodzieży </v>
          </cell>
          <cell r="F948" t="str">
            <v>75095</v>
          </cell>
          <cell r="H948">
            <v>78</v>
          </cell>
          <cell r="I948">
            <v>0</v>
          </cell>
          <cell r="M948" t="str">
            <v>Współpraca Międzynarodowa</v>
          </cell>
          <cell r="N948" t="str">
            <v>Wydatki</v>
          </cell>
          <cell r="O948" t="str">
            <v>Bieżący</v>
          </cell>
        </row>
        <row r="949">
          <cell r="C949" t="str">
            <v>INTERREG IV A</v>
          </cell>
          <cell r="E949" t="str">
            <v xml:space="preserve">Projekt Współpracy Transgranicznej i Komunikacji Młodzieży </v>
          </cell>
          <cell r="F949" t="str">
            <v>75095</v>
          </cell>
          <cell r="H949">
            <v>-1500</v>
          </cell>
          <cell r="I949">
            <v>0</v>
          </cell>
          <cell r="M949" t="str">
            <v>Współpraca Międzynarodowa</v>
          </cell>
          <cell r="N949" t="str">
            <v>Wydatki</v>
          </cell>
          <cell r="O949" t="str">
            <v>Bieżący</v>
          </cell>
        </row>
        <row r="950">
          <cell r="C950" t="str">
            <v>RPO</v>
          </cell>
          <cell r="E950" t="str">
            <v>Pamiatka regionu Warmii i Mazur</v>
          </cell>
          <cell r="F950">
            <v>75861</v>
          </cell>
          <cell r="H950">
            <v>41480</v>
          </cell>
          <cell r="I950">
            <v>8559</v>
          </cell>
          <cell r="M950" t="str">
            <v>Turystyka</v>
          </cell>
          <cell r="N950" t="str">
            <v>Dochody</v>
          </cell>
          <cell r="O950" t="str">
            <v>Bieżący</v>
          </cell>
        </row>
        <row r="951">
          <cell r="C951" t="str">
            <v>RPO</v>
          </cell>
          <cell r="E951" t="str">
            <v>Pamiatka regionu Warmii i Mazur</v>
          </cell>
          <cell r="F951">
            <v>75861</v>
          </cell>
          <cell r="H951">
            <v>4054</v>
          </cell>
          <cell r="I951">
            <v>0</v>
          </cell>
          <cell r="M951" t="str">
            <v>Turystyka</v>
          </cell>
          <cell r="N951" t="str">
            <v>Dochody</v>
          </cell>
          <cell r="O951" t="str">
            <v>Bieżący</v>
          </cell>
        </row>
        <row r="952">
          <cell r="C952" t="str">
            <v>RPO</v>
          </cell>
          <cell r="E952" t="str">
            <v>Kampania promocji turystycznej Warmii i Mazur</v>
          </cell>
          <cell r="F952">
            <v>63003</v>
          </cell>
          <cell r="H952">
            <v>6800</v>
          </cell>
          <cell r="I952">
            <v>0</v>
          </cell>
          <cell r="M952" t="str">
            <v>Turystyka</v>
          </cell>
          <cell r="N952" t="str">
            <v>Wydatki</v>
          </cell>
          <cell r="O952" t="str">
            <v>Bieżący</v>
          </cell>
        </row>
        <row r="953">
          <cell r="C953" t="str">
            <v>RPO</v>
          </cell>
          <cell r="E953" t="str">
            <v>Kampania promocji turystycznej Warmii i Mazur</v>
          </cell>
          <cell r="F953">
            <v>63003</v>
          </cell>
          <cell r="H953">
            <v>8482133</v>
          </cell>
          <cell r="I953">
            <v>209658</v>
          </cell>
          <cell r="M953" t="str">
            <v>Turystyka</v>
          </cell>
          <cell r="N953" t="str">
            <v>Wydatki</v>
          </cell>
          <cell r="O953" t="str">
            <v>Bieżący</v>
          </cell>
        </row>
        <row r="954">
          <cell r="C954" t="str">
            <v>RPO</v>
          </cell>
          <cell r="E954" t="str">
            <v>Kampania promocji turystycznej Warmii i Mazur</v>
          </cell>
          <cell r="F954">
            <v>63003</v>
          </cell>
          <cell r="H954">
            <v>78245</v>
          </cell>
          <cell r="I954">
            <v>2996</v>
          </cell>
          <cell r="M954" t="str">
            <v>Turystyka</v>
          </cell>
          <cell r="N954" t="str">
            <v>Wydatki</v>
          </cell>
          <cell r="O954" t="str">
            <v>Bieżący</v>
          </cell>
        </row>
        <row r="955">
          <cell r="C955" t="str">
            <v>RPO</v>
          </cell>
          <cell r="E955" t="str">
            <v>Kampania promocji turystycznej Warmii i Mazur</v>
          </cell>
          <cell r="F955">
            <v>63003</v>
          </cell>
          <cell r="H955">
            <v>2890</v>
          </cell>
          <cell r="I955">
            <v>0</v>
          </cell>
          <cell r="M955" t="str">
            <v>Turystyka</v>
          </cell>
          <cell r="N955" t="str">
            <v>Wydatki</v>
          </cell>
          <cell r="O955" t="str">
            <v>Bieżący</v>
          </cell>
        </row>
        <row r="956">
          <cell r="C956" t="str">
            <v>RPO</v>
          </cell>
          <cell r="E956" t="str">
            <v>Kampania promocji turystycznej Warmii i Mazur</v>
          </cell>
          <cell r="F956">
            <v>63003</v>
          </cell>
          <cell r="H956">
            <v>1728</v>
          </cell>
          <cell r="I956">
            <v>0</v>
          </cell>
          <cell r="M956" t="str">
            <v>Turystyka</v>
          </cell>
          <cell r="N956" t="str">
            <v>Wydatki</v>
          </cell>
          <cell r="O956" t="str">
            <v>Bieżący</v>
          </cell>
        </row>
        <row r="957">
          <cell r="C957" t="str">
            <v>RPO</v>
          </cell>
          <cell r="E957" t="str">
            <v>Kampania promocji turystycznej Warmii i Mazur</v>
          </cell>
          <cell r="F957">
            <v>63003</v>
          </cell>
          <cell r="H957">
            <v>18700</v>
          </cell>
          <cell r="I957">
            <v>2550</v>
          </cell>
          <cell r="M957" t="str">
            <v>Turystyka</v>
          </cell>
          <cell r="N957" t="str">
            <v>Wydatki</v>
          </cell>
          <cell r="O957" t="str">
            <v>Bieżący</v>
          </cell>
        </row>
        <row r="958">
          <cell r="C958" t="str">
            <v>RPO</v>
          </cell>
          <cell r="E958" t="str">
            <v>Kampania promocji turystycznej Warmii i Mazur</v>
          </cell>
          <cell r="F958">
            <v>63003</v>
          </cell>
          <cell r="H958">
            <v>2805</v>
          </cell>
          <cell r="I958">
            <v>0</v>
          </cell>
          <cell r="M958" t="str">
            <v>Turystyka</v>
          </cell>
          <cell r="N958" t="str">
            <v>Wydatki</v>
          </cell>
          <cell r="O958" t="str">
            <v>Bieżący</v>
          </cell>
        </row>
        <row r="959">
          <cell r="C959" t="str">
            <v>RPO</v>
          </cell>
          <cell r="E959" t="str">
            <v>Kampania promocji turystycznej Warmii i Mazur</v>
          </cell>
          <cell r="F959">
            <v>63003</v>
          </cell>
          <cell r="H959">
            <v>43860</v>
          </cell>
          <cell r="I959">
            <v>22418</v>
          </cell>
          <cell r="M959" t="str">
            <v>Turystyka</v>
          </cell>
          <cell r="N959" t="str">
            <v>Wydatki</v>
          </cell>
          <cell r="O959" t="str">
            <v>Bieżący</v>
          </cell>
        </row>
        <row r="960">
          <cell r="C960" t="str">
            <v>RPO</v>
          </cell>
          <cell r="E960" t="str">
            <v>Kampania promocji turystycznej Warmii i Mazur</v>
          </cell>
          <cell r="F960">
            <v>63003</v>
          </cell>
          <cell r="H960">
            <v>18649</v>
          </cell>
          <cell r="I960">
            <v>0</v>
          </cell>
          <cell r="M960" t="str">
            <v>Turystyka</v>
          </cell>
          <cell r="N960" t="str">
            <v>Wydatki</v>
          </cell>
          <cell r="O960" t="str">
            <v>Bieżący</v>
          </cell>
        </row>
        <row r="961">
          <cell r="C961" t="str">
            <v>INTERREG IV A</v>
          </cell>
          <cell r="E961" t="str">
            <v xml:space="preserve">Projekt Współpracy Transgranicznej i Komunikacji Młodzieży </v>
          </cell>
          <cell r="F961" t="str">
            <v>75095</v>
          </cell>
          <cell r="H961">
            <v>1500</v>
          </cell>
          <cell r="I961">
            <v>0</v>
          </cell>
          <cell r="M961" t="str">
            <v>Współpraca Międzynarodowa</v>
          </cell>
          <cell r="N961" t="str">
            <v>Wydatki</v>
          </cell>
          <cell r="O961" t="str">
            <v>Bieżący</v>
          </cell>
        </row>
        <row r="962">
          <cell r="C962" t="str">
            <v>INTERREG IV A</v>
          </cell>
          <cell r="E962" t="str">
            <v xml:space="preserve">Projekt Współpracy Transgranicznej i Komunikacji Młodzieży </v>
          </cell>
          <cell r="F962" t="str">
            <v>75095</v>
          </cell>
          <cell r="H962">
            <v>5700</v>
          </cell>
          <cell r="I962">
            <v>3337</v>
          </cell>
          <cell r="M962" t="str">
            <v>Współpraca Międzynarodowa</v>
          </cell>
          <cell r="N962" t="str">
            <v>Wydatki</v>
          </cell>
          <cell r="O962" t="str">
            <v>Bieżący</v>
          </cell>
        </row>
        <row r="963">
          <cell r="C963" t="str">
            <v>PO KL</v>
          </cell>
          <cell r="E963" t="str">
            <v>Projekt stypendialny szansą na rozwój edukacyjny uczniów Warmii i Mazur- III i IV edycja</v>
          </cell>
          <cell r="F963">
            <v>85395</v>
          </cell>
          <cell r="H963">
            <v>115</v>
          </cell>
          <cell r="I963">
            <v>0</v>
          </cell>
          <cell r="M963" t="str">
            <v>EFS</v>
          </cell>
          <cell r="N963" t="str">
            <v>Wydatki</v>
          </cell>
          <cell r="O963" t="str">
            <v>Bieżący</v>
          </cell>
        </row>
        <row r="964">
          <cell r="C964" t="str">
            <v>PO KL</v>
          </cell>
          <cell r="E964" t="str">
            <v>Projekt stypendialny szansą na rozwój edukacyjny uczniów Warmii i Mazur- III i IV edycja</v>
          </cell>
          <cell r="F964">
            <v>85395</v>
          </cell>
          <cell r="H964">
            <v>38</v>
          </cell>
          <cell r="I964">
            <v>0</v>
          </cell>
          <cell r="M964" t="str">
            <v>EFS</v>
          </cell>
          <cell r="N964" t="str">
            <v>Wydatki</v>
          </cell>
          <cell r="O964" t="str">
            <v>Bieżący</v>
          </cell>
        </row>
        <row r="965">
          <cell r="C965" t="str">
            <v>PO KL</v>
          </cell>
          <cell r="E965" t="str">
            <v>Projekt stypendialny szansą na rozwój edukacyjny uczniów Warmii i Mazur- III i IV edycja</v>
          </cell>
          <cell r="F965">
            <v>85395</v>
          </cell>
          <cell r="H965">
            <v>6</v>
          </cell>
          <cell r="I965">
            <v>0</v>
          </cell>
          <cell r="M965" t="str">
            <v>EFS</v>
          </cell>
          <cell r="N965" t="str">
            <v>Wydatki</v>
          </cell>
          <cell r="O965" t="str">
            <v>Bieżący</v>
          </cell>
        </row>
        <row r="966">
          <cell r="C966" t="str">
            <v>PO KL</v>
          </cell>
          <cell r="E966" t="str">
            <v>Projekt stypendialny szansą na rozwój edukacyjny uczniów Warmii i Mazur- III i IV edycja</v>
          </cell>
          <cell r="F966">
            <v>85395</v>
          </cell>
          <cell r="H966">
            <v>3053</v>
          </cell>
          <cell r="I966">
            <v>1464</v>
          </cell>
          <cell r="M966" t="str">
            <v>EFS</v>
          </cell>
          <cell r="N966" t="str">
            <v>Wydatki</v>
          </cell>
          <cell r="O966" t="str">
            <v>Bieżący</v>
          </cell>
        </row>
        <row r="967">
          <cell r="C967" t="str">
            <v>PO KL</v>
          </cell>
          <cell r="E967" t="str">
            <v>Projekt stypendialny szansą na rozwój edukacyjny uczniów Warmii i Mazur- III i IV edycja</v>
          </cell>
          <cell r="F967">
            <v>85395</v>
          </cell>
          <cell r="H967">
            <v>16050</v>
          </cell>
          <cell r="I967">
            <v>10500</v>
          </cell>
          <cell r="M967" t="str">
            <v>EFS</v>
          </cell>
          <cell r="N967" t="str">
            <v>Wydatki</v>
          </cell>
          <cell r="O967" t="str">
            <v>Bieżący</v>
          </cell>
        </row>
        <row r="968">
          <cell r="C968" t="str">
            <v>PO KL</v>
          </cell>
          <cell r="E968" t="str">
            <v>Projekt stypendialny szansą na rozwój edukacyjny uczniów Warmii i Mazur- III i IV edycja</v>
          </cell>
          <cell r="F968">
            <v>85395</v>
          </cell>
          <cell r="H968">
            <v>825</v>
          </cell>
          <cell r="I968">
            <v>83</v>
          </cell>
          <cell r="M968" t="str">
            <v>EFS</v>
          </cell>
          <cell r="N968" t="str">
            <v>Wydatki</v>
          </cell>
          <cell r="O968" t="str">
            <v>Bieżący</v>
          </cell>
        </row>
        <row r="969">
          <cell r="C969" t="str">
            <v>PO KL</v>
          </cell>
          <cell r="E969" t="str">
            <v>Projekt stypendialny szansą na rozwój edukacyjny uczniów Warmii i Mazur- III i IV edycja</v>
          </cell>
          <cell r="F969">
            <v>85395</v>
          </cell>
          <cell r="H969">
            <v>90</v>
          </cell>
          <cell r="I969">
            <v>0</v>
          </cell>
          <cell r="M969" t="str">
            <v>EFS</v>
          </cell>
          <cell r="N969" t="str">
            <v>Wydatki</v>
          </cell>
          <cell r="O969" t="str">
            <v>Bieżący</v>
          </cell>
        </row>
        <row r="970">
          <cell r="C970" t="str">
            <v>RPO</v>
          </cell>
          <cell r="E970" t="str">
            <v>Program usprawnienia powiązania komunikacyjnego w północnej części województwa Warmińsko - Mazurskiego (2008-2013)</v>
          </cell>
          <cell r="F970" t="str">
            <v>60013</v>
          </cell>
          <cell r="H970">
            <v>9108</v>
          </cell>
          <cell r="I970">
            <v>0</v>
          </cell>
          <cell r="M970" t="str">
            <v>ZDW</v>
          </cell>
          <cell r="N970" t="str">
            <v>Wydatki</v>
          </cell>
          <cell r="O970" t="str">
            <v>Bieżący</v>
          </cell>
        </row>
        <row r="971">
          <cell r="C971" t="str">
            <v>RPO</v>
          </cell>
          <cell r="E971" t="str">
            <v>Kampania promocji turystycznej Warmii i Mazur</v>
          </cell>
          <cell r="F971">
            <v>75861</v>
          </cell>
          <cell r="H971">
            <v>8655810</v>
          </cell>
          <cell r="I971">
            <v>194713</v>
          </cell>
          <cell r="M971" t="str">
            <v>Turystyka</v>
          </cell>
          <cell r="N971" t="str">
            <v>Dochody</v>
          </cell>
          <cell r="O971" t="str">
            <v>Bieżący</v>
          </cell>
        </row>
        <row r="972">
          <cell r="C972" t="str">
            <v>RPO</v>
          </cell>
          <cell r="E972" t="str">
            <v>Portal turystyczny Warmia - Mazury</v>
          </cell>
          <cell r="F972">
            <v>63003</v>
          </cell>
          <cell r="H972">
            <v>2550</v>
          </cell>
          <cell r="I972">
            <v>0</v>
          </cell>
          <cell r="M972" t="str">
            <v>Turystyka</v>
          </cell>
          <cell r="N972" t="str">
            <v>Wydatki</v>
          </cell>
          <cell r="O972" t="str">
            <v>Bieżący</v>
          </cell>
        </row>
        <row r="973">
          <cell r="C973" t="str">
            <v>RPO</v>
          </cell>
          <cell r="E973" t="str">
            <v>Portal turystyczny Warmia - Mazury</v>
          </cell>
          <cell r="F973">
            <v>63003</v>
          </cell>
          <cell r="H973">
            <v>1255875</v>
          </cell>
          <cell r="I973">
            <v>0</v>
          </cell>
          <cell r="M973" t="str">
            <v>Turystyka</v>
          </cell>
          <cell r="N973" t="str">
            <v>Wydatki</v>
          </cell>
          <cell r="O973" t="str">
            <v>Bieżący</v>
          </cell>
        </row>
        <row r="974">
          <cell r="C974" t="str">
            <v>RPO</v>
          </cell>
          <cell r="E974" t="str">
            <v>Portal turystyczny Warmia - Mazury</v>
          </cell>
          <cell r="F974">
            <v>63003</v>
          </cell>
          <cell r="H974">
            <v>12750</v>
          </cell>
          <cell r="I974">
            <v>0</v>
          </cell>
          <cell r="M974" t="str">
            <v>Turystyka</v>
          </cell>
          <cell r="N974" t="str">
            <v>Wydatki</v>
          </cell>
          <cell r="O974" t="str">
            <v>Majątkowy</v>
          </cell>
        </row>
        <row r="975">
          <cell r="C975" t="str">
            <v>RPO</v>
          </cell>
          <cell r="E975" t="str">
            <v>Program usprawnienia powiązania komunikacyjnego w północnej części województwa Warmińsko - Mazurskiego (2008-2013)</v>
          </cell>
          <cell r="F975" t="str">
            <v>60013</v>
          </cell>
          <cell r="H975">
            <v>1700</v>
          </cell>
          <cell r="I975">
            <v>0</v>
          </cell>
          <cell r="M975" t="str">
            <v>ZDW</v>
          </cell>
          <cell r="N975" t="str">
            <v>Wydatki</v>
          </cell>
          <cell r="O975" t="str">
            <v>Bieżący</v>
          </cell>
        </row>
        <row r="976">
          <cell r="C976" t="str">
            <v>RPO</v>
          </cell>
          <cell r="E976" t="str">
            <v>Program usprawnienia powiązania komunikacyjnego w północnej części województwa Warmińsko - Mazurskiego (2008-2013)</v>
          </cell>
          <cell r="F976" t="str">
            <v>60013</v>
          </cell>
          <cell r="H976">
            <v>0</v>
          </cell>
          <cell r="I976">
            <v>0</v>
          </cell>
          <cell r="M976" t="str">
            <v>ZDW</v>
          </cell>
          <cell r="N976" t="str">
            <v>Wydatki</v>
          </cell>
          <cell r="O976" t="str">
            <v>Bieżący</v>
          </cell>
        </row>
        <row r="977">
          <cell r="C977" t="str">
            <v>RPO</v>
          </cell>
          <cell r="E977" t="str">
            <v>Program usprawnienia powiązania komunikacyjnego w północnej części województwa Warmińsko - Mazurskiego (2008-2013)</v>
          </cell>
          <cell r="F977" t="str">
            <v>60013</v>
          </cell>
          <cell r="H977">
            <v>0</v>
          </cell>
          <cell r="I977">
            <v>0</v>
          </cell>
          <cell r="M977" t="str">
            <v>ZDW</v>
          </cell>
          <cell r="N977" t="str">
            <v>Wydatki</v>
          </cell>
          <cell r="O977" t="str">
            <v>Bieżący</v>
          </cell>
        </row>
        <row r="978">
          <cell r="C978" t="str">
            <v>RPO</v>
          </cell>
          <cell r="E978" t="str">
            <v>Portal turystyczny Warmia - Mazury</v>
          </cell>
          <cell r="F978">
            <v>75861</v>
          </cell>
          <cell r="H978">
            <v>1258425</v>
          </cell>
          <cell r="I978">
            <v>0</v>
          </cell>
          <cell r="M978" t="str">
            <v>Turystyka</v>
          </cell>
          <cell r="N978" t="str">
            <v>Dochody</v>
          </cell>
          <cell r="O978" t="str">
            <v>Bieżący</v>
          </cell>
        </row>
        <row r="979">
          <cell r="C979" t="str">
            <v>RPO</v>
          </cell>
          <cell r="E979" t="str">
            <v>Portal turystyczny Warmia - Mazury</v>
          </cell>
          <cell r="F979">
            <v>75861</v>
          </cell>
          <cell r="H979">
            <v>12750</v>
          </cell>
          <cell r="I979">
            <v>0</v>
          </cell>
          <cell r="M979" t="str">
            <v>Turystyka</v>
          </cell>
          <cell r="N979" t="str">
            <v>Dochody</v>
          </cell>
          <cell r="O979" t="str">
            <v>Majątkowy</v>
          </cell>
        </row>
        <row r="980">
          <cell r="C980" t="str">
            <v>RPO</v>
          </cell>
          <cell r="E980" t="str">
            <v>Zintegrowany system promocji obszaru Kanału Elbląskiego</v>
          </cell>
          <cell r="F980">
            <v>63003</v>
          </cell>
          <cell r="H980">
            <v>645608</v>
          </cell>
          <cell r="I980">
            <v>213906</v>
          </cell>
          <cell r="M980" t="str">
            <v>Turystyka</v>
          </cell>
          <cell r="N980" t="str">
            <v>Wydatki</v>
          </cell>
          <cell r="O980" t="str">
            <v>Bieżący</v>
          </cell>
        </row>
        <row r="981">
          <cell r="C981" t="str">
            <v>RPO</v>
          </cell>
          <cell r="E981" t="str">
            <v>Zintegrowany system promocji obszaru Kanału Elbląskiego</v>
          </cell>
          <cell r="F981">
            <v>63003</v>
          </cell>
          <cell r="H981">
            <v>4027</v>
          </cell>
          <cell r="I981">
            <v>0</v>
          </cell>
          <cell r="M981" t="str">
            <v>Turystyka</v>
          </cell>
          <cell r="N981" t="str">
            <v>Wydatki</v>
          </cell>
          <cell r="O981" t="str">
            <v>Bieżący</v>
          </cell>
        </row>
        <row r="982">
          <cell r="C982" t="str">
            <v>RPO</v>
          </cell>
          <cell r="E982" t="str">
            <v>Zintegrowany system promocji obszaru Kanału Elbląskiego</v>
          </cell>
          <cell r="F982">
            <v>63003</v>
          </cell>
          <cell r="H982">
            <v>139640</v>
          </cell>
          <cell r="I982">
            <v>46266</v>
          </cell>
          <cell r="M982" t="str">
            <v>Turystyka</v>
          </cell>
          <cell r="N982" t="str">
            <v>Wydatki</v>
          </cell>
          <cell r="O982" t="str">
            <v>Bieżący</v>
          </cell>
        </row>
        <row r="983">
          <cell r="C983" t="str">
            <v>RPO</v>
          </cell>
          <cell r="E983" t="str">
            <v>Zintegrowany system promocji obszaru Kanału Elbląskiego</v>
          </cell>
          <cell r="F983">
            <v>63003</v>
          </cell>
          <cell r="H983">
            <v>871</v>
          </cell>
          <cell r="I983">
            <v>0</v>
          </cell>
          <cell r="M983" t="str">
            <v>Turystyka</v>
          </cell>
          <cell r="N983" t="str">
            <v>Wydatki</v>
          </cell>
          <cell r="O983" t="str">
            <v>Bieżący</v>
          </cell>
        </row>
        <row r="984">
          <cell r="C984" t="str">
            <v>RPO</v>
          </cell>
          <cell r="E984" t="str">
            <v>Program usprawnienia powiązania komunikacyjnego w północnej części województwa Warmińsko - Mazurskiego (2008-2013)</v>
          </cell>
          <cell r="F984" t="str">
            <v>60013</v>
          </cell>
          <cell r="H984">
            <v>2273524</v>
          </cell>
          <cell r="I984">
            <v>68145</v>
          </cell>
          <cell r="M984" t="str">
            <v>ZDW</v>
          </cell>
          <cell r="N984" t="str">
            <v>Wydatki</v>
          </cell>
          <cell r="O984" t="str">
            <v>Majątkowy</v>
          </cell>
        </row>
        <row r="985">
          <cell r="C985" t="str">
            <v>RPO</v>
          </cell>
          <cell r="E985" t="str">
            <v>Program usprawnienia powiązania komunikacyjnego w południowo - zachodniej części województwa Warmińsko - Mazurskiego (2008-2013)</v>
          </cell>
          <cell r="F985" t="str">
            <v>60013</v>
          </cell>
          <cell r="H985">
            <v>13889</v>
          </cell>
          <cell r="I985">
            <v>0</v>
          </cell>
          <cell r="M985" t="str">
            <v>ZDW</v>
          </cell>
          <cell r="N985" t="str">
            <v>Wydatki</v>
          </cell>
          <cell r="O985" t="str">
            <v>Bieżący</v>
          </cell>
        </row>
        <row r="986">
          <cell r="C986" t="str">
            <v>RPO</v>
          </cell>
          <cell r="E986" t="str">
            <v>Zintegrowany system promocji obszaru Kanału Elbląskiego</v>
          </cell>
          <cell r="F986">
            <v>75861</v>
          </cell>
          <cell r="H986">
            <v>649635</v>
          </cell>
          <cell r="I986">
            <v>172563</v>
          </cell>
          <cell r="M986" t="str">
            <v>Turystyka</v>
          </cell>
          <cell r="N986" t="str">
            <v>Dochody</v>
          </cell>
          <cell r="O986" t="str">
            <v>Bieżący</v>
          </cell>
        </row>
        <row r="987">
          <cell r="C987" t="str">
            <v>RPO</v>
          </cell>
          <cell r="E987" t="str">
            <v>Zintegrowany system promocji obszaru Kanału Elbląskiego</v>
          </cell>
          <cell r="F987">
            <v>63003</v>
          </cell>
          <cell r="H987">
            <v>140511</v>
          </cell>
          <cell r="I987">
            <v>46266</v>
          </cell>
          <cell r="M987" t="str">
            <v>Turystyka</v>
          </cell>
          <cell r="N987" t="str">
            <v>Dochody</v>
          </cell>
          <cell r="O987" t="str">
            <v>Bieżący</v>
          </cell>
        </row>
        <row r="988">
          <cell r="C988" t="str">
            <v>RPO</v>
          </cell>
          <cell r="E988" t="str">
            <v>Znakowanie turystyczne regionu Warmii i Mazur</v>
          </cell>
          <cell r="F988">
            <v>63003</v>
          </cell>
          <cell r="H988">
            <v>1052267</v>
          </cell>
          <cell r="I988">
            <v>0</v>
          </cell>
          <cell r="M988" t="str">
            <v>Turystyka</v>
          </cell>
          <cell r="N988" t="str">
            <v>Wydatki</v>
          </cell>
          <cell r="O988" t="str">
            <v>Bieżący</v>
          </cell>
        </row>
        <row r="989">
          <cell r="C989" t="str">
            <v>RPO</v>
          </cell>
          <cell r="E989" t="str">
            <v>Znakowanie turystyczne regionu Warmii i Mazur</v>
          </cell>
          <cell r="F989" t="str">
            <v>63003</v>
          </cell>
          <cell r="H989">
            <v>4250</v>
          </cell>
          <cell r="I989">
            <v>0</v>
          </cell>
          <cell r="M989" t="str">
            <v>Turystyka</v>
          </cell>
          <cell r="N989" t="str">
            <v>Wydatki</v>
          </cell>
          <cell r="O989" t="str">
            <v>Bieżący</v>
          </cell>
        </row>
        <row r="990">
          <cell r="C990" t="str">
            <v>RPO</v>
          </cell>
          <cell r="E990" t="str">
            <v>Znakowanie turystyczne regionu Warmii i Mazur</v>
          </cell>
          <cell r="F990">
            <v>63003</v>
          </cell>
          <cell r="H990">
            <v>3825</v>
          </cell>
          <cell r="I990">
            <v>0</v>
          </cell>
          <cell r="M990" t="str">
            <v>Turystyka</v>
          </cell>
          <cell r="N990" t="str">
            <v>Wydatki</v>
          </cell>
          <cell r="O990" t="str">
            <v>Bieżący</v>
          </cell>
        </row>
        <row r="991">
          <cell r="C991" t="str">
            <v>RPO</v>
          </cell>
          <cell r="E991" t="str">
            <v>Znakowanie turystyczne regionu Warmii i Mazur</v>
          </cell>
          <cell r="F991">
            <v>63003</v>
          </cell>
          <cell r="H991">
            <v>175496</v>
          </cell>
          <cell r="I991">
            <v>0</v>
          </cell>
          <cell r="M991" t="str">
            <v>Turystyka</v>
          </cell>
          <cell r="N991" t="str">
            <v>Wydatki</v>
          </cell>
          <cell r="O991" t="str">
            <v>Bieżący</v>
          </cell>
        </row>
        <row r="992">
          <cell r="C992" t="str">
            <v>RPO</v>
          </cell>
          <cell r="E992" t="str">
            <v>Program usprawnienia powiązania komunikacyjnego w południowo - zachodniej części województwa Warmińsko - Mazurskiego (2008-2013)</v>
          </cell>
          <cell r="F992" t="str">
            <v>60013</v>
          </cell>
          <cell r="H992">
            <v>7000</v>
          </cell>
          <cell r="I992">
            <v>0</v>
          </cell>
          <cell r="M992" t="str">
            <v>ZDW</v>
          </cell>
          <cell r="N992" t="str">
            <v>Wydatki</v>
          </cell>
          <cell r="O992" t="str">
            <v>Bieżący</v>
          </cell>
        </row>
        <row r="993">
          <cell r="C993" t="str">
            <v>RPO</v>
          </cell>
          <cell r="E993" t="str">
            <v>Program usprawnienia powiązania komunikacyjnego w południowo - zachodniej części województwa Warmińsko - Mazurskiego (2008-2013)</v>
          </cell>
          <cell r="F993" t="str">
            <v>60013</v>
          </cell>
          <cell r="H993">
            <v>0</v>
          </cell>
          <cell r="I993">
            <v>0</v>
          </cell>
          <cell r="M993" t="str">
            <v>ZDW</v>
          </cell>
          <cell r="N993" t="str">
            <v>Wydatki</v>
          </cell>
          <cell r="O993" t="str">
            <v>Bieżący</v>
          </cell>
        </row>
        <row r="994">
          <cell r="C994" t="str">
            <v>RPO</v>
          </cell>
          <cell r="E994" t="str">
            <v>Program usprawnienia powiązania komunikacyjnego w południowo - zachodniej części województwa Warmińsko - Mazurskiego (2008-2013)</v>
          </cell>
          <cell r="F994" t="str">
            <v>60013</v>
          </cell>
          <cell r="H994">
            <v>0</v>
          </cell>
          <cell r="I994">
            <v>0</v>
          </cell>
          <cell r="M994" t="str">
            <v>ZDW</v>
          </cell>
          <cell r="N994" t="str">
            <v>Wydatki</v>
          </cell>
          <cell r="O994" t="str">
            <v>Bieżący</v>
          </cell>
        </row>
        <row r="995">
          <cell r="C995" t="str">
            <v>RPO</v>
          </cell>
          <cell r="E995" t="str">
            <v>Znakowanie turystyczne regionu Warmii i Mazur</v>
          </cell>
          <cell r="F995">
            <v>75861</v>
          </cell>
          <cell r="H995">
            <v>1060342</v>
          </cell>
          <cell r="I995">
            <v>0</v>
          </cell>
          <cell r="M995" t="str">
            <v>Turystyka</v>
          </cell>
          <cell r="N995" t="str">
            <v>Dochody</v>
          </cell>
          <cell r="O995" t="str">
            <v>Bieżący</v>
          </cell>
        </row>
        <row r="996">
          <cell r="C996" t="str">
            <v>RPO</v>
          </cell>
          <cell r="E996" t="str">
            <v>Znakowanie turystyczne regionu Warmii i Mazur</v>
          </cell>
          <cell r="F996">
            <v>63003</v>
          </cell>
          <cell r="H996">
            <v>175496</v>
          </cell>
          <cell r="I996">
            <v>0</v>
          </cell>
          <cell r="M996" t="str">
            <v>Turystyka</v>
          </cell>
          <cell r="N996" t="str">
            <v>Dochody</v>
          </cell>
          <cell r="O996" t="str">
            <v>Bieżący</v>
          </cell>
        </row>
        <row r="997">
          <cell r="C997" t="str">
            <v>Program Operacyjny Rozwój Polski Wschodniej 2007-2013</v>
          </cell>
          <cell r="E997" t="str">
            <v>Trasy rowerowe</v>
          </cell>
          <cell r="F997">
            <v>63003</v>
          </cell>
          <cell r="H997">
            <v>1707524</v>
          </cell>
          <cell r="I997">
            <v>0</v>
          </cell>
          <cell r="M997" t="str">
            <v>Turystyka</v>
          </cell>
          <cell r="N997" t="str">
            <v>Wydatki</v>
          </cell>
          <cell r="O997" t="str">
            <v>Bieżący</v>
          </cell>
        </row>
        <row r="998">
          <cell r="C998" t="str">
            <v>Program Operacyjny Rozwój Polski Wschodniej 2007-2013</v>
          </cell>
          <cell r="E998" t="str">
            <v>Trasy rowerowe</v>
          </cell>
          <cell r="F998">
            <v>63003</v>
          </cell>
          <cell r="H998">
            <v>40800</v>
          </cell>
          <cell r="I998">
            <v>0</v>
          </cell>
          <cell r="M998" t="str">
            <v>Turystyka</v>
          </cell>
          <cell r="N998" t="str">
            <v>Wydatki</v>
          </cell>
          <cell r="O998" t="str">
            <v>Bieżący</v>
          </cell>
        </row>
        <row r="999">
          <cell r="C999" t="str">
            <v>Program Operacyjny Rozwój Polski Wschodniej 2007-2013</v>
          </cell>
          <cell r="E999" t="str">
            <v>Trasy rowerowe</v>
          </cell>
          <cell r="F999">
            <v>63003</v>
          </cell>
          <cell r="H999">
            <v>3400</v>
          </cell>
          <cell r="I999">
            <v>0</v>
          </cell>
          <cell r="M999" t="str">
            <v>Turystyka</v>
          </cell>
          <cell r="N999" t="str">
            <v>Wydatki</v>
          </cell>
          <cell r="O999" t="str">
            <v>Bieżący</v>
          </cell>
        </row>
        <row r="1000">
          <cell r="C1000" t="str">
            <v>Program Operacyjny Rozwój Polski Wschodniej 2007-2013</v>
          </cell>
          <cell r="E1000" t="str">
            <v>Trasy rowerowe</v>
          </cell>
          <cell r="F1000">
            <v>63003</v>
          </cell>
          <cell r="H1000">
            <v>517</v>
          </cell>
          <cell r="I1000">
            <v>0</v>
          </cell>
          <cell r="M1000" t="str">
            <v>Turystyka</v>
          </cell>
          <cell r="N1000" t="str">
            <v>Wydatki</v>
          </cell>
          <cell r="O1000" t="str">
            <v>Bieżący</v>
          </cell>
        </row>
        <row r="1001">
          <cell r="C1001" t="str">
            <v>Program Operacyjny Rozwój Polski Wschodniej 2007-2013</v>
          </cell>
          <cell r="E1001" t="str">
            <v>Trasy rowerowe</v>
          </cell>
          <cell r="F1001">
            <v>63003</v>
          </cell>
          <cell r="H1001">
            <v>84</v>
          </cell>
          <cell r="I1001">
            <v>0</v>
          </cell>
          <cell r="M1001" t="str">
            <v>Turystyka</v>
          </cell>
          <cell r="N1001" t="str">
            <v>Wydatki</v>
          </cell>
          <cell r="O1001" t="str">
            <v>Bieżący</v>
          </cell>
        </row>
        <row r="1002">
          <cell r="C1002" t="str">
            <v>Program Operacyjny Rozwój Polski Wschodniej 2007-2013</v>
          </cell>
          <cell r="E1002" t="str">
            <v>Trasy rowerowe</v>
          </cell>
          <cell r="F1002">
            <v>63003</v>
          </cell>
          <cell r="H1002">
            <v>2336434</v>
          </cell>
          <cell r="I1002">
            <v>0</v>
          </cell>
          <cell r="M1002" t="str">
            <v>Turystyka</v>
          </cell>
          <cell r="N1002" t="str">
            <v>Wydatki</v>
          </cell>
          <cell r="O1002" t="str">
            <v>Majątkowy</v>
          </cell>
        </row>
        <row r="1003">
          <cell r="C1003" t="str">
            <v>Program Operacyjny Rozwój Polski Wschodniej 2007-2013</v>
          </cell>
          <cell r="E1003" t="str">
            <v>Trasy rowerowe</v>
          </cell>
          <cell r="F1003">
            <v>63003</v>
          </cell>
          <cell r="H1003">
            <v>200884</v>
          </cell>
          <cell r="I1003">
            <v>0</v>
          </cell>
          <cell r="M1003" t="str">
            <v>Turystyka</v>
          </cell>
          <cell r="N1003" t="str">
            <v>Wydatki</v>
          </cell>
          <cell r="O1003" t="str">
            <v>Bieżący</v>
          </cell>
        </row>
        <row r="1004">
          <cell r="C1004" t="str">
            <v>Program Operacyjny Rozwój Polski Wschodniej 2007-2013</v>
          </cell>
          <cell r="E1004" t="str">
            <v>Trasy rowerowe</v>
          </cell>
          <cell r="F1004">
            <v>63003</v>
          </cell>
          <cell r="H1004">
            <v>4800</v>
          </cell>
          <cell r="I1004">
            <v>0</v>
          </cell>
          <cell r="M1004" t="str">
            <v>Turystyka</v>
          </cell>
          <cell r="N1004" t="str">
            <v>Wydatki</v>
          </cell>
          <cell r="O1004" t="str">
            <v>Bieżący</v>
          </cell>
        </row>
        <row r="1005">
          <cell r="C1005" t="str">
            <v>Program Operacyjny Rozwój Polski Wschodniej 2007-2013</v>
          </cell>
          <cell r="E1005" t="str">
            <v>Trasy rowerowe</v>
          </cell>
          <cell r="F1005">
            <v>63003</v>
          </cell>
          <cell r="H1005">
            <v>400</v>
          </cell>
          <cell r="I1005">
            <v>0</v>
          </cell>
          <cell r="M1005" t="str">
            <v>Turystyka</v>
          </cell>
          <cell r="N1005" t="str">
            <v>Wydatki</v>
          </cell>
          <cell r="O1005" t="str">
            <v>Bieżący</v>
          </cell>
        </row>
        <row r="1006">
          <cell r="C1006" t="str">
            <v>Program Operacyjny Rozwój Polski Wschodniej 2007-2013</v>
          </cell>
          <cell r="E1006" t="str">
            <v>Trasy rowerowe</v>
          </cell>
          <cell r="F1006">
            <v>63003</v>
          </cell>
          <cell r="H1006">
            <v>62</v>
          </cell>
          <cell r="I1006">
            <v>0</v>
          </cell>
          <cell r="M1006" t="str">
            <v>Turystyka</v>
          </cell>
          <cell r="N1006" t="str">
            <v>Wydatki</v>
          </cell>
          <cell r="O1006" t="str">
            <v>Bieżący</v>
          </cell>
        </row>
        <row r="1007">
          <cell r="C1007" t="str">
            <v>Program Operacyjny Rozwój Polski Wschodniej 2007-2013</v>
          </cell>
          <cell r="E1007" t="str">
            <v>Trasy rowerowe</v>
          </cell>
          <cell r="F1007">
            <v>63003</v>
          </cell>
          <cell r="H1007">
            <v>10</v>
          </cell>
          <cell r="I1007">
            <v>0</v>
          </cell>
          <cell r="M1007" t="str">
            <v>Turystyka</v>
          </cell>
          <cell r="N1007" t="str">
            <v>Wydatki</v>
          </cell>
          <cell r="O1007" t="str">
            <v>Bieżący</v>
          </cell>
        </row>
        <row r="1008">
          <cell r="C1008" t="str">
            <v>Program Operacyjny Rozwój Polski Wschodniej 2007-2013</v>
          </cell>
          <cell r="E1008" t="str">
            <v>Trasy rowerowe</v>
          </cell>
          <cell r="F1008">
            <v>63003</v>
          </cell>
          <cell r="H1008">
            <v>274875</v>
          </cell>
          <cell r="I1008">
            <v>0</v>
          </cell>
          <cell r="M1008" t="str">
            <v>Turystyka</v>
          </cell>
          <cell r="N1008" t="str">
            <v>Wydatki</v>
          </cell>
          <cell r="O1008" t="str">
            <v>Majątkowy</v>
          </cell>
        </row>
        <row r="1009">
          <cell r="C1009" t="str">
            <v>RPO</v>
          </cell>
          <cell r="E1009" t="str">
            <v>Program usprawnienia powiązania komunikacyjnego w południowo - zachodniej części województwa Warmińsko - Mazurskiego (2008-2013)</v>
          </cell>
          <cell r="F1009" t="str">
            <v>60013</v>
          </cell>
          <cell r="H1009">
            <v>212803</v>
          </cell>
          <cell r="I1009">
            <v>0</v>
          </cell>
          <cell r="M1009" t="str">
            <v>ZDW</v>
          </cell>
          <cell r="N1009" t="str">
            <v>Wydatki</v>
          </cell>
          <cell r="O1009" t="str">
            <v>Majątkowy</v>
          </cell>
        </row>
        <row r="1010">
          <cell r="C1010" t="str">
            <v>RPO</v>
          </cell>
          <cell r="E1010" t="str">
            <v>Program Rozwoju Turystyki w Obszarze Kanału Elbląskiego i Pojezierza Iławskiego (2010-2012)</v>
          </cell>
          <cell r="F1010" t="str">
            <v>60013</v>
          </cell>
          <cell r="H1010">
            <v>10660</v>
          </cell>
          <cell r="I1010">
            <v>0</v>
          </cell>
          <cell r="M1010" t="str">
            <v>ZDW</v>
          </cell>
          <cell r="N1010" t="str">
            <v>Wydatki</v>
          </cell>
          <cell r="O1010" t="str">
            <v>Bieżący</v>
          </cell>
        </row>
        <row r="1011">
          <cell r="C1011" t="str">
            <v>RPO</v>
          </cell>
          <cell r="E1011" t="str">
            <v>Program Rozwoju Turystyki w Obszarze Kanału Elbląskiego i Pojezierza Iławskiego (2010-2012)</v>
          </cell>
          <cell r="F1011" t="str">
            <v>60013</v>
          </cell>
          <cell r="H1011">
            <v>1400</v>
          </cell>
          <cell r="I1011">
            <v>0</v>
          </cell>
          <cell r="M1011" t="str">
            <v>ZDW</v>
          </cell>
          <cell r="N1011" t="str">
            <v>Wydatki</v>
          </cell>
          <cell r="O1011" t="str">
            <v>Bieżący</v>
          </cell>
        </row>
        <row r="1012">
          <cell r="C1012" t="str">
            <v>RPO</v>
          </cell>
          <cell r="E1012" t="str">
            <v>Program Rozwoju Turystyki w Obszarze Kanału Elbląskiego i Pojezierza Iławskiego (2010-2012)</v>
          </cell>
          <cell r="F1012" t="str">
            <v>60013</v>
          </cell>
          <cell r="H1012">
            <v>0</v>
          </cell>
          <cell r="I1012">
            <v>0</v>
          </cell>
          <cell r="M1012" t="str">
            <v>ZDW</v>
          </cell>
          <cell r="N1012" t="str">
            <v>Wydatki</v>
          </cell>
          <cell r="O1012" t="str">
            <v>Bieżący</v>
          </cell>
        </row>
        <row r="1013">
          <cell r="C1013" t="str">
            <v>RPO</v>
          </cell>
          <cell r="E1013" t="str">
            <v>Program Rozwoju Turystyki w Obszarze Kanału Elbląskiego i Pojezierza Iławskiego (2010-2012)</v>
          </cell>
          <cell r="F1013" t="str">
            <v>60013</v>
          </cell>
          <cell r="H1013">
            <v>0</v>
          </cell>
          <cell r="I1013">
            <v>0</v>
          </cell>
          <cell r="M1013" t="str">
            <v>ZDW</v>
          </cell>
          <cell r="N1013" t="str">
            <v>Wydatki</v>
          </cell>
          <cell r="O1013" t="str">
            <v>Bieżący</v>
          </cell>
        </row>
        <row r="1014">
          <cell r="C1014" t="str">
            <v>RPO</v>
          </cell>
          <cell r="E1014" t="str">
            <v>Program Rozwoju Turystyki w Obszarze Kanału Elbląskiego i Pojezierza Iławskiego (2010-2012)</v>
          </cell>
          <cell r="F1014" t="str">
            <v>60013</v>
          </cell>
          <cell r="H1014">
            <v>5322829</v>
          </cell>
          <cell r="I1014">
            <v>191136</v>
          </cell>
          <cell r="M1014" t="str">
            <v>ZDW</v>
          </cell>
          <cell r="N1014" t="str">
            <v>Wydatki</v>
          </cell>
          <cell r="O1014" t="str">
            <v>Majątkowy</v>
          </cell>
        </row>
        <row r="1015">
          <cell r="C1015" t="str">
            <v>Program Operacyjny Rozwój Polski Wschodniej 2007-2013</v>
          </cell>
          <cell r="E1015" t="str">
            <v>Trasy rowerowe</v>
          </cell>
          <cell r="F1015">
            <v>63003</v>
          </cell>
          <cell r="H1015">
            <v>1752325</v>
          </cell>
          <cell r="I1015">
            <v>0</v>
          </cell>
          <cell r="M1015" t="str">
            <v>Turystyka</v>
          </cell>
          <cell r="N1015" t="str">
            <v>Dochody</v>
          </cell>
          <cell r="O1015" t="str">
            <v>Bieżący</v>
          </cell>
        </row>
        <row r="1016">
          <cell r="C1016" t="str">
            <v>Program Operacyjny Rozwój Polski Wschodniej 2007-2013</v>
          </cell>
          <cell r="E1016" t="str">
            <v>Trasy rowerowe</v>
          </cell>
          <cell r="F1016">
            <v>63003</v>
          </cell>
          <cell r="H1016">
            <v>2336434</v>
          </cell>
          <cell r="I1016">
            <v>0</v>
          </cell>
          <cell r="M1016" t="str">
            <v>Turystyka</v>
          </cell>
          <cell r="N1016" t="str">
            <v>Dochody</v>
          </cell>
          <cell r="O1016" t="str">
            <v>Majątkowy</v>
          </cell>
        </row>
        <row r="1017">
          <cell r="C1017" t="str">
            <v>Program Operacyjny Rozwój Polski Wschodniej 2007-2013</v>
          </cell>
          <cell r="E1017" t="str">
            <v>Trasy rowerowe</v>
          </cell>
          <cell r="F1017">
            <v>63003</v>
          </cell>
          <cell r="H1017">
            <v>206156</v>
          </cell>
          <cell r="I1017">
            <v>0</v>
          </cell>
          <cell r="M1017" t="str">
            <v>Turystyka</v>
          </cell>
          <cell r="N1017" t="str">
            <v>Dochody</v>
          </cell>
          <cell r="O1017" t="str">
            <v>Bieżący</v>
          </cell>
        </row>
        <row r="1018">
          <cell r="C1018" t="str">
            <v>Program Operacyjny Rozwój Polski Wschodniej 2007-2013</v>
          </cell>
          <cell r="E1018" t="str">
            <v>Trasy rowerowe</v>
          </cell>
          <cell r="F1018">
            <v>63003</v>
          </cell>
          <cell r="H1018">
            <v>274875</v>
          </cell>
          <cell r="I1018">
            <v>0</v>
          </cell>
          <cell r="M1018" t="str">
            <v>Turystyka</v>
          </cell>
          <cell r="N1018" t="str">
            <v>Dochody</v>
          </cell>
          <cell r="O1018" t="str">
            <v>Majątkowy</v>
          </cell>
        </row>
        <row r="1019">
          <cell r="C1019" t="str">
            <v>INTERREG IV C</v>
          </cell>
          <cell r="E1019" t="str">
            <v>SURF Nature - Zrównoważone Wykorzystanie Funduszy Regionalnych na rzecz Natury</v>
          </cell>
          <cell r="F1019">
            <v>90095</v>
          </cell>
          <cell r="H1019">
            <v>17425</v>
          </cell>
          <cell r="I1019">
            <v>0</v>
          </cell>
          <cell r="M1019" t="str">
            <v>Ochrona Środowiska</v>
          </cell>
          <cell r="N1019" t="str">
            <v>Wydatki</v>
          </cell>
          <cell r="O1019" t="str">
            <v>Bieżący</v>
          </cell>
        </row>
        <row r="1020">
          <cell r="C1020" t="str">
            <v>INTERREG IV C</v>
          </cell>
          <cell r="E1020" t="str">
            <v>SURF Nature - Zrównoważone Wykorzystanie Funduszy Regionalnych na rzecz Natury</v>
          </cell>
          <cell r="F1020">
            <v>90095</v>
          </cell>
          <cell r="H1020">
            <v>2646</v>
          </cell>
          <cell r="I1020">
            <v>0</v>
          </cell>
          <cell r="M1020" t="str">
            <v>Ochrona Środowiska</v>
          </cell>
          <cell r="N1020" t="str">
            <v>Wydatki</v>
          </cell>
          <cell r="O1020" t="str">
            <v>Bieżący</v>
          </cell>
        </row>
        <row r="1021">
          <cell r="C1021" t="str">
            <v>INTERREG IV C</v>
          </cell>
          <cell r="E1021" t="str">
            <v>SURF Nature - Zrównoważone Wykorzystanie Funduszy Regionalnych na rzecz Natury</v>
          </cell>
          <cell r="F1021">
            <v>90095</v>
          </cell>
          <cell r="H1021">
            <v>427</v>
          </cell>
          <cell r="I1021">
            <v>0</v>
          </cell>
          <cell r="M1021" t="str">
            <v>Ochrona Środowiska</v>
          </cell>
          <cell r="N1021" t="str">
            <v>Wydatki</v>
          </cell>
          <cell r="O1021" t="str">
            <v>Bieżący</v>
          </cell>
        </row>
        <row r="1022">
          <cell r="C1022" t="str">
            <v>INTERREG IV C</v>
          </cell>
          <cell r="E1022" t="str">
            <v>SURF Nature - Zrównoważone Wykorzystanie Funduszy Regionalnych na rzecz Natury</v>
          </cell>
          <cell r="F1022">
            <v>90095</v>
          </cell>
          <cell r="H1022">
            <v>895</v>
          </cell>
          <cell r="I1022">
            <v>0</v>
          </cell>
          <cell r="M1022" t="str">
            <v>Ochrona Środowiska</v>
          </cell>
          <cell r="N1022" t="str">
            <v>Wydatki</v>
          </cell>
          <cell r="O1022" t="str">
            <v>Bieżący</v>
          </cell>
        </row>
        <row r="1023">
          <cell r="C1023" t="str">
            <v>INTERREG IV C</v>
          </cell>
          <cell r="E1023" t="str">
            <v>SURF Nature - Zrównoważone Wykorzystanie Funduszy Regionalnych na rzecz Natury</v>
          </cell>
          <cell r="F1023">
            <v>90095</v>
          </cell>
          <cell r="H1023">
            <v>59500</v>
          </cell>
          <cell r="I1023">
            <v>7662</v>
          </cell>
          <cell r="M1023" t="str">
            <v>Ochrona Środowiska</v>
          </cell>
          <cell r="N1023" t="str">
            <v>Wydatki</v>
          </cell>
          <cell r="O1023" t="str">
            <v>Bieżący</v>
          </cell>
        </row>
        <row r="1024">
          <cell r="C1024" t="str">
            <v>INTERREG IV C</v>
          </cell>
          <cell r="E1024" t="str">
            <v>SURF Nature - Zrównoważone Wykorzystanie Funduszy Regionalnych na rzecz Natury</v>
          </cell>
          <cell r="F1024">
            <v>90095</v>
          </cell>
          <cell r="H1024">
            <v>1700</v>
          </cell>
          <cell r="I1024">
            <v>0</v>
          </cell>
          <cell r="M1024" t="str">
            <v>Ochrona Środowiska</v>
          </cell>
          <cell r="N1024" t="str">
            <v>Wydatki</v>
          </cell>
          <cell r="O1024" t="str">
            <v>Bieżący</v>
          </cell>
        </row>
        <row r="1025">
          <cell r="C1025" t="str">
            <v>INTERREG IV C</v>
          </cell>
          <cell r="E1025" t="str">
            <v>SURF Nature - Zrównoważone Wykorzystanie Funduszy Regionalnych na rzecz Natury</v>
          </cell>
          <cell r="F1025">
            <v>90095</v>
          </cell>
          <cell r="H1025">
            <v>21675</v>
          </cell>
          <cell r="I1025">
            <v>17585</v>
          </cell>
          <cell r="M1025" t="str">
            <v>Ochrona Środowiska</v>
          </cell>
          <cell r="N1025" t="str">
            <v>Wydatki</v>
          </cell>
          <cell r="O1025" t="str">
            <v>Bieżący</v>
          </cell>
        </row>
        <row r="1026">
          <cell r="C1026" t="str">
            <v>INTERREG IV C</v>
          </cell>
          <cell r="E1026" t="str">
            <v>SURF Nature - Zrównoważone Wykorzystanie Funduszy Regionalnych na rzecz Natury</v>
          </cell>
          <cell r="F1026">
            <v>90095</v>
          </cell>
          <cell r="H1026">
            <v>20825</v>
          </cell>
          <cell r="I1026">
            <v>0</v>
          </cell>
          <cell r="M1026" t="str">
            <v>Ochrona Środowiska</v>
          </cell>
          <cell r="N1026" t="str">
            <v>Wydatki</v>
          </cell>
          <cell r="O1026" t="str">
            <v>Bieżący</v>
          </cell>
        </row>
        <row r="1027">
          <cell r="C1027" t="str">
            <v>PO KL</v>
          </cell>
          <cell r="E1027" t="str">
            <v>Profesjonalny Urząd Administracji Samorządowej</v>
          </cell>
          <cell r="F1027" t="str">
            <v>75095</v>
          </cell>
          <cell r="H1027">
            <v>19248</v>
          </cell>
          <cell r="I1027">
            <v>13585</v>
          </cell>
          <cell r="M1027" t="str">
            <v>Społeczeństwo Informacyjne</v>
          </cell>
          <cell r="N1027" t="str">
            <v>Wydatki</v>
          </cell>
          <cell r="O1027" t="str">
            <v>Bieżący</v>
          </cell>
        </row>
        <row r="1028">
          <cell r="C1028" t="str">
            <v>PO KL</v>
          </cell>
          <cell r="E1028" t="str">
            <v>Profesjonalny Urząd Administracji Samorządowej</v>
          </cell>
          <cell r="F1028" t="str">
            <v>75095</v>
          </cell>
          <cell r="H1028">
            <v>30074</v>
          </cell>
          <cell r="I1028">
            <v>0</v>
          </cell>
          <cell r="M1028" t="str">
            <v>Społeczeństwo Informacyjne</v>
          </cell>
          <cell r="N1028" t="str">
            <v>Wydatki</v>
          </cell>
          <cell r="O1028" t="str">
            <v>Bieżący</v>
          </cell>
        </row>
        <row r="1029">
          <cell r="C1029" t="str">
            <v>PO KL</v>
          </cell>
          <cell r="E1029" t="str">
            <v>Profesjonalny Urząd Administracji Samorządowej</v>
          </cell>
          <cell r="F1029" t="str">
            <v>75095</v>
          </cell>
          <cell r="H1029">
            <v>3551</v>
          </cell>
          <cell r="I1029">
            <v>1808</v>
          </cell>
          <cell r="M1029" t="str">
            <v>Społeczeństwo Informacyjne</v>
          </cell>
          <cell r="N1029" t="str">
            <v>Wydatki</v>
          </cell>
          <cell r="O1029" t="str">
            <v>Bieżący</v>
          </cell>
        </row>
        <row r="1030">
          <cell r="C1030" t="str">
            <v>PO KL</v>
          </cell>
          <cell r="E1030" t="str">
            <v>Profesjonalny Urząd Administracji Samorządowej</v>
          </cell>
          <cell r="F1030" t="str">
            <v>75095</v>
          </cell>
          <cell r="H1030">
            <v>3942</v>
          </cell>
          <cell r="I1030">
            <v>0</v>
          </cell>
          <cell r="M1030" t="str">
            <v>Społeczeństwo Informacyjne</v>
          </cell>
          <cell r="N1030" t="str">
            <v>Wydatki</v>
          </cell>
          <cell r="O1030" t="str">
            <v>Bieżący</v>
          </cell>
        </row>
        <row r="1031">
          <cell r="C1031" t="str">
            <v>PO KL</v>
          </cell>
          <cell r="E1031" t="str">
            <v>Profesjonalny Urząd Administracji Samorządowej</v>
          </cell>
          <cell r="F1031" t="str">
            <v>75095</v>
          </cell>
          <cell r="H1031">
            <v>573</v>
          </cell>
          <cell r="I1031">
            <v>262</v>
          </cell>
          <cell r="M1031" t="str">
            <v>Społeczeństwo Informacyjne</v>
          </cell>
          <cell r="N1031" t="str">
            <v>Wydatki</v>
          </cell>
          <cell r="O1031" t="str">
            <v>Bieżący</v>
          </cell>
        </row>
        <row r="1032">
          <cell r="C1032" t="str">
            <v>PO KL</v>
          </cell>
          <cell r="E1032" t="str">
            <v>Profesjonalny Urząd Administracji Samorządowej</v>
          </cell>
          <cell r="F1032" t="str">
            <v>75095</v>
          </cell>
          <cell r="H1032">
            <v>636</v>
          </cell>
          <cell r="I1032">
            <v>0</v>
          </cell>
          <cell r="M1032" t="str">
            <v>Społeczeństwo Informacyjne</v>
          </cell>
          <cell r="N1032" t="str">
            <v>Wydatki</v>
          </cell>
          <cell r="O1032" t="str">
            <v>Bieżący</v>
          </cell>
        </row>
        <row r="1033">
          <cell r="C1033" t="str">
            <v>PO KL</v>
          </cell>
          <cell r="E1033" t="str">
            <v>Profesjonalny Urząd Administracji Samorządowej</v>
          </cell>
          <cell r="F1033" t="str">
            <v>75095</v>
          </cell>
          <cell r="H1033">
            <v>1020</v>
          </cell>
          <cell r="I1033">
            <v>0</v>
          </cell>
          <cell r="M1033" t="str">
            <v>Społeczeństwo Informacyjne</v>
          </cell>
          <cell r="N1033" t="str">
            <v>Wydatki</v>
          </cell>
          <cell r="O1033" t="str">
            <v>Bieżący</v>
          </cell>
        </row>
        <row r="1034">
          <cell r="C1034" t="str">
            <v>PO KL</v>
          </cell>
          <cell r="E1034" t="str">
            <v>Profesjonalny Urząd Administracji Samorządowej</v>
          </cell>
          <cell r="F1034" t="str">
            <v>75095</v>
          </cell>
          <cell r="H1034">
            <v>1555</v>
          </cell>
          <cell r="I1034">
            <v>0</v>
          </cell>
          <cell r="M1034" t="str">
            <v>Społeczeństwo Informacyjne</v>
          </cell>
          <cell r="N1034" t="str">
            <v>Wydatki</v>
          </cell>
          <cell r="O1034" t="str">
            <v>Bieżący</v>
          </cell>
        </row>
        <row r="1035">
          <cell r="C1035" t="str">
            <v>PO KL</v>
          </cell>
          <cell r="E1035" t="str">
            <v>Profesjonalny Urząd Administracji Samorządowej</v>
          </cell>
          <cell r="F1035" t="str">
            <v>75095</v>
          </cell>
          <cell r="H1035">
            <v>121408</v>
          </cell>
          <cell r="I1035">
            <v>0</v>
          </cell>
          <cell r="M1035" t="str">
            <v>Społeczeństwo Informacyjne</v>
          </cell>
          <cell r="N1035" t="str">
            <v>Wydatki</v>
          </cell>
          <cell r="O1035" t="str">
            <v>Bieżący</v>
          </cell>
        </row>
        <row r="1036">
          <cell r="C1036" t="str">
            <v>PO KL</v>
          </cell>
          <cell r="E1036" t="str">
            <v>Profesjonalny Urząd Administracji Samorządowej</v>
          </cell>
          <cell r="F1036" t="str">
            <v>75095</v>
          </cell>
          <cell r="H1036">
            <v>-121408</v>
          </cell>
          <cell r="I1036">
            <v>0</v>
          </cell>
          <cell r="M1036" t="str">
            <v>Społeczeństwo Informacyjne</v>
          </cell>
          <cell r="N1036" t="str">
            <v>Wydatki</v>
          </cell>
          <cell r="O1036" t="str">
            <v>Bieżący</v>
          </cell>
        </row>
        <row r="1037">
          <cell r="C1037" t="str">
            <v>PO KL</v>
          </cell>
          <cell r="E1037" t="str">
            <v>Profesjonalny Urząd Administracji Samorządowej</v>
          </cell>
          <cell r="F1037" t="str">
            <v>75095</v>
          </cell>
          <cell r="H1037">
            <v>3640</v>
          </cell>
          <cell r="I1037">
            <v>1528</v>
          </cell>
          <cell r="M1037" t="str">
            <v>Społeczeństwo Informacyjne</v>
          </cell>
          <cell r="N1037" t="str">
            <v>Wydatki</v>
          </cell>
          <cell r="O1037" t="str">
            <v>Bieżący</v>
          </cell>
        </row>
        <row r="1038">
          <cell r="C1038" t="str">
            <v>PO KL</v>
          </cell>
          <cell r="E1038" t="str">
            <v>Profesjonalny Urząd Administracji Samorządowej</v>
          </cell>
          <cell r="F1038" t="str">
            <v>75095</v>
          </cell>
          <cell r="H1038">
            <v>5956</v>
          </cell>
          <cell r="I1038">
            <v>0</v>
          </cell>
          <cell r="M1038" t="str">
            <v>Społeczeństwo Informacyjne</v>
          </cell>
          <cell r="N1038" t="str">
            <v>Wydatki</v>
          </cell>
          <cell r="O1038" t="str">
            <v>Bieżący</v>
          </cell>
        </row>
        <row r="1039">
          <cell r="C1039" t="str">
            <v>PO KL</v>
          </cell>
          <cell r="E1039" t="str">
            <v>Profesjonalny Urząd Administracji Samorządowej</v>
          </cell>
          <cell r="F1039" t="str">
            <v>75095</v>
          </cell>
          <cell r="H1039">
            <v>12680</v>
          </cell>
          <cell r="I1039">
            <v>3161</v>
          </cell>
          <cell r="M1039" t="str">
            <v>Społeczeństwo Informacyjne</v>
          </cell>
          <cell r="N1039" t="str">
            <v>Wydatki</v>
          </cell>
          <cell r="O1039" t="str">
            <v>Bieżący</v>
          </cell>
        </row>
        <row r="1040">
          <cell r="C1040" t="str">
            <v>PO KL</v>
          </cell>
          <cell r="E1040" t="str">
            <v>Profesjonalny Urząd Administracji Samorządowej</v>
          </cell>
          <cell r="F1040" t="str">
            <v>75095</v>
          </cell>
          <cell r="H1040">
            <v>23255</v>
          </cell>
          <cell r="I1040">
            <v>0</v>
          </cell>
          <cell r="M1040" t="str">
            <v>Społeczeństwo Informacyjne</v>
          </cell>
          <cell r="N1040" t="str">
            <v>Wydatki</v>
          </cell>
          <cell r="O1040" t="str">
            <v>Bieżący</v>
          </cell>
        </row>
        <row r="1041">
          <cell r="C1041" t="str">
            <v>PO KL</v>
          </cell>
          <cell r="E1041" t="str">
            <v>Profesjonalny Urząd Administracji Samorządowej</v>
          </cell>
          <cell r="F1041" t="str">
            <v>75095</v>
          </cell>
          <cell r="H1041">
            <v>7800</v>
          </cell>
          <cell r="I1041">
            <v>0</v>
          </cell>
          <cell r="M1041" t="str">
            <v>Społeczeństwo Informacyjne</v>
          </cell>
          <cell r="N1041" t="str">
            <v>Wydatki</v>
          </cell>
          <cell r="O1041" t="str">
            <v>Majątkowy</v>
          </cell>
        </row>
        <row r="1042">
          <cell r="C1042" t="str">
            <v>PO KL</v>
          </cell>
          <cell r="E1042" t="str">
            <v>Profesjonalny Urząd Administracji Samorządowej</v>
          </cell>
          <cell r="F1042" t="str">
            <v>75095</v>
          </cell>
          <cell r="H1042">
            <v>35115</v>
          </cell>
          <cell r="I1042">
            <v>0</v>
          </cell>
          <cell r="M1042" t="str">
            <v>Społeczeństwo Informacyjne</v>
          </cell>
          <cell r="N1042" t="str">
            <v>Wydatki</v>
          </cell>
          <cell r="O1042" t="str">
            <v>Majątkowy</v>
          </cell>
        </row>
        <row r="1043">
          <cell r="C1043" t="str">
            <v>PO KL</v>
          </cell>
          <cell r="E1043" t="str">
            <v>Profesjonalny Urząd Administracji Samorządowej</v>
          </cell>
          <cell r="F1043" t="str">
            <v>75095</v>
          </cell>
          <cell r="H1043">
            <v>163606</v>
          </cell>
          <cell r="I1043">
            <v>32012</v>
          </cell>
          <cell r="M1043" t="str">
            <v>Społeczeństwo Informacyjne</v>
          </cell>
          <cell r="N1043" t="str">
            <v>Wydatki</v>
          </cell>
          <cell r="O1043" t="str">
            <v>Bieżący</v>
          </cell>
        </row>
        <row r="1044">
          <cell r="C1044" t="str">
            <v>PO KL</v>
          </cell>
          <cell r="E1044" t="str">
            <v>Profesjonalny Urząd Administracji Samorządowej</v>
          </cell>
          <cell r="F1044" t="str">
            <v>75095</v>
          </cell>
          <cell r="H1044">
            <v>-47378</v>
          </cell>
          <cell r="I1044">
            <v>0</v>
          </cell>
          <cell r="M1044" t="str">
            <v>Społeczeństwo Informacyjne</v>
          </cell>
          <cell r="N1044" t="str">
            <v>Wydatki</v>
          </cell>
          <cell r="O1044" t="str">
            <v>Bieżący</v>
          </cell>
        </row>
        <row r="1045">
          <cell r="C1045" t="str">
            <v>PO KL</v>
          </cell>
          <cell r="E1045" t="str">
            <v>Profesjonalny Urząd Administracji Samorządowej</v>
          </cell>
          <cell r="F1045" t="str">
            <v>75095</v>
          </cell>
          <cell r="H1045">
            <v>30175</v>
          </cell>
          <cell r="I1045">
            <v>4261</v>
          </cell>
          <cell r="M1045" t="str">
            <v>Społeczeństwo Informacyjne</v>
          </cell>
          <cell r="N1045" t="str">
            <v>Wydatki</v>
          </cell>
          <cell r="O1045" t="str">
            <v>Bieżący</v>
          </cell>
        </row>
        <row r="1046">
          <cell r="C1046" t="str">
            <v>PO KL</v>
          </cell>
          <cell r="E1046" t="str">
            <v>Profesjonalny Urząd Administracji Samorządowej</v>
          </cell>
          <cell r="F1046" t="str">
            <v>75095</v>
          </cell>
          <cell r="H1046">
            <v>-12518</v>
          </cell>
          <cell r="I1046">
            <v>0</v>
          </cell>
          <cell r="M1046" t="str">
            <v>Społeczeństwo Informacyjne</v>
          </cell>
          <cell r="N1046" t="str">
            <v>Wydatki</v>
          </cell>
          <cell r="O1046" t="str">
            <v>Bieżący</v>
          </cell>
        </row>
        <row r="1047">
          <cell r="C1047" t="str">
            <v>PO KL</v>
          </cell>
          <cell r="E1047" t="str">
            <v>Profesjonalny Urząd Administracji Samorządowej</v>
          </cell>
          <cell r="F1047" t="str">
            <v>75095</v>
          </cell>
          <cell r="H1047">
            <v>4869</v>
          </cell>
          <cell r="I1047">
            <v>617</v>
          </cell>
          <cell r="M1047" t="str">
            <v>Społeczeństwo Informacyjne</v>
          </cell>
          <cell r="N1047" t="str">
            <v>Wydatki</v>
          </cell>
          <cell r="O1047" t="str">
            <v>Bieżący</v>
          </cell>
        </row>
        <row r="1048">
          <cell r="C1048" t="str">
            <v>PO KL</v>
          </cell>
          <cell r="E1048" t="str">
            <v>Profesjonalny Urząd Administracji Samorządowej</v>
          </cell>
          <cell r="F1048" t="str">
            <v>75095</v>
          </cell>
          <cell r="H1048">
            <v>-2020</v>
          </cell>
          <cell r="I1048">
            <v>0</v>
          </cell>
          <cell r="M1048" t="str">
            <v>Społeczeństwo Informacyjne</v>
          </cell>
          <cell r="N1048" t="str">
            <v>Wydatki</v>
          </cell>
          <cell r="O1048" t="str">
            <v>Bieżący</v>
          </cell>
        </row>
        <row r="1049">
          <cell r="C1049" t="str">
            <v>PO KL</v>
          </cell>
          <cell r="E1049" t="str">
            <v>Profesjonalny Urząd Administracji Samorządowej</v>
          </cell>
          <cell r="F1049" t="str">
            <v>75095</v>
          </cell>
          <cell r="H1049">
            <v>8670</v>
          </cell>
          <cell r="I1049">
            <v>0</v>
          </cell>
          <cell r="M1049" t="str">
            <v>Społeczeństwo Informacyjne</v>
          </cell>
          <cell r="N1049" t="str">
            <v>Wydatki</v>
          </cell>
          <cell r="O1049" t="str">
            <v>Bieżący</v>
          </cell>
        </row>
        <row r="1050">
          <cell r="C1050" t="str">
            <v>PO KL</v>
          </cell>
          <cell r="E1050" t="str">
            <v>Profesjonalny Urząd Administracji Samorządowej</v>
          </cell>
          <cell r="F1050" t="str">
            <v>75095</v>
          </cell>
          <cell r="H1050">
            <v>-2602</v>
          </cell>
          <cell r="I1050">
            <v>0</v>
          </cell>
          <cell r="M1050" t="str">
            <v>Społeczeństwo Informacyjne</v>
          </cell>
          <cell r="N1050" t="str">
            <v>Wydatki</v>
          </cell>
          <cell r="O1050" t="str">
            <v>Bieżący</v>
          </cell>
        </row>
        <row r="1051">
          <cell r="C1051" t="str">
            <v>PO KL</v>
          </cell>
          <cell r="E1051" t="str">
            <v>Profesjonalny Urząd Administracji Samorządowej</v>
          </cell>
          <cell r="F1051" t="str">
            <v>75095</v>
          </cell>
          <cell r="H1051">
            <v>2285144</v>
          </cell>
          <cell r="I1051">
            <v>352724</v>
          </cell>
          <cell r="M1051" t="str">
            <v>Społeczeństwo Informacyjne</v>
          </cell>
          <cell r="N1051" t="str">
            <v>Wydatki</v>
          </cell>
          <cell r="O1051" t="str">
            <v>Bieżący</v>
          </cell>
        </row>
        <row r="1052">
          <cell r="C1052" t="str">
            <v>PO KL</v>
          </cell>
          <cell r="E1052" t="str">
            <v>Profesjonalny Urząd Administracji Samorządowej</v>
          </cell>
          <cell r="F1052" t="str">
            <v>75095</v>
          </cell>
          <cell r="H1052">
            <v>-164308</v>
          </cell>
          <cell r="I1052">
            <v>0</v>
          </cell>
          <cell r="M1052" t="str">
            <v>Społeczeństwo Informacyjne</v>
          </cell>
          <cell r="N1052" t="str">
            <v>Wydatki</v>
          </cell>
          <cell r="O1052" t="str">
            <v>Bieżący</v>
          </cell>
        </row>
        <row r="1053">
          <cell r="C1053" t="str">
            <v>PO KL</v>
          </cell>
          <cell r="E1053" t="str">
            <v>Profesjonalny Urząd Administracji Samorządowej</v>
          </cell>
          <cell r="F1053" t="str">
            <v>75095</v>
          </cell>
          <cell r="H1053">
            <v>30940</v>
          </cell>
          <cell r="I1053">
            <v>3601</v>
          </cell>
          <cell r="M1053" t="str">
            <v>Społeczeństwo Informacyjne</v>
          </cell>
          <cell r="N1053" t="str">
            <v>Wydatki</v>
          </cell>
          <cell r="O1053" t="str">
            <v>Bieżący</v>
          </cell>
        </row>
        <row r="1054">
          <cell r="C1054" t="str">
            <v>PO KL</v>
          </cell>
          <cell r="E1054" t="str">
            <v>Profesjonalny Urząd Administracji Samorządowej</v>
          </cell>
          <cell r="F1054" t="str">
            <v>75095</v>
          </cell>
          <cell r="H1054">
            <v>-8325</v>
          </cell>
          <cell r="I1054">
            <v>0</v>
          </cell>
          <cell r="M1054" t="str">
            <v>Społeczeństwo Informacyjne</v>
          </cell>
          <cell r="N1054" t="str">
            <v>Wydatki</v>
          </cell>
          <cell r="O1054" t="str">
            <v>Bieżący</v>
          </cell>
        </row>
        <row r="1055">
          <cell r="C1055" t="str">
            <v>PO KL</v>
          </cell>
          <cell r="E1055" t="str">
            <v>Profesjonalny Urząd Administracji Samorządowej</v>
          </cell>
          <cell r="F1055" t="str">
            <v>75095</v>
          </cell>
          <cell r="H1055">
            <v>107780</v>
          </cell>
          <cell r="I1055">
            <v>7450</v>
          </cell>
          <cell r="M1055" t="str">
            <v>Społeczeństwo Informacyjne</v>
          </cell>
          <cell r="N1055" t="str">
            <v>Wydatki</v>
          </cell>
          <cell r="O1055" t="str">
            <v>Bieżący</v>
          </cell>
        </row>
        <row r="1056">
          <cell r="C1056" t="str">
            <v>PO KL</v>
          </cell>
          <cell r="E1056" t="str">
            <v>Profesjonalny Urząd Administracji Samorządowej</v>
          </cell>
          <cell r="F1056" t="str">
            <v>75095</v>
          </cell>
          <cell r="H1056">
            <v>-23100</v>
          </cell>
          <cell r="I1056">
            <v>0</v>
          </cell>
          <cell r="M1056" t="str">
            <v>Społeczeństwo Informacyjne</v>
          </cell>
          <cell r="N1056" t="str">
            <v>Wydatki</v>
          </cell>
          <cell r="O1056" t="str">
            <v>Bieżący</v>
          </cell>
        </row>
        <row r="1057">
          <cell r="C1057" t="str">
            <v>PO KL</v>
          </cell>
          <cell r="E1057" t="str">
            <v>Profesjonalny Urząd Administracji Samorządowej</v>
          </cell>
          <cell r="F1057" t="str">
            <v>75095</v>
          </cell>
          <cell r="H1057">
            <v>66300</v>
          </cell>
          <cell r="I1057">
            <v>0</v>
          </cell>
          <cell r="M1057" t="str">
            <v>Społeczeństwo Informacyjne</v>
          </cell>
          <cell r="N1057" t="str">
            <v>Wydatki</v>
          </cell>
          <cell r="O1057" t="str">
            <v>Majątkowy</v>
          </cell>
        </row>
        <row r="1058">
          <cell r="C1058" t="str">
            <v>PO KL</v>
          </cell>
          <cell r="E1058" t="str">
            <v>Profesjonalny Urząd Administracji Samorządowej</v>
          </cell>
          <cell r="F1058" t="str">
            <v>75095</v>
          </cell>
          <cell r="H1058">
            <v>34835</v>
          </cell>
          <cell r="I1058">
            <v>0</v>
          </cell>
          <cell r="M1058" t="str">
            <v>Społeczeństwo Informacyjne</v>
          </cell>
          <cell r="N1058" t="str">
            <v>Wydatki</v>
          </cell>
          <cell r="O1058" t="str">
            <v>Majątkowy</v>
          </cell>
        </row>
        <row r="1059">
          <cell r="C1059" t="str">
            <v>PO KL</v>
          </cell>
          <cell r="E1059" t="str">
            <v>Profesjonalny Urząd Administracji Samorządowej</v>
          </cell>
          <cell r="F1059" t="str">
            <v>75095</v>
          </cell>
          <cell r="H1059">
            <v>9625</v>
          </cell>
          <cell r="I1059">
            <v>1885</v>
          </cell>
          <cell r="M1059" t="str">
            <v>Społeczeństwo Informacyjne</v>
          </cell>
          <cell r="N1059" t="str">
            <v>Wydatki</v>
          </cell>
          <cell r="O1059" t="str">
            <v>Bieżący</v>
          </cell>
        </row>
        <row r="1060">
          <cell r="C1060" t="str">
            <v>PO KL</v>
          </cell>
          <cell r="E1060" t="str">
            <v>Profesjonalny Urząd Administracji Samorządowej</v>
          </cell>
          <cell r="F1060" t="str">
            <v>75095</v>
          </cell>
          <cell r="H1060">
            <v>-2781</v>
          </cell>
          <cell r="I1060">
            <v>0</v>
          </cell>
          <cell r="M1060" t="str">
            <v>Społeczeństwo Informacyjne</v>
          </cell>
          <cell r="N1060" t="str">
            <v>Wydatki</v>
          </cell>
          <cell r="O1060" t="str">
            <v>Bieżący</v>
          </cell>
        </row>
        <row r="1061">
          <cell r="C1061" t="str">
            <v>PO KL</v>
          </cell>
          <cell r="E1061" t="str">
            <v>Profesjonalny Urząd Administracji Samorządowej</v>
          </cell>
          <cell r="F1061" t="str">
            <v>75095</v>
          </cell>
          <cell r="H1061">
            <v>1776</v>
          </cell>
          <cell r="I1061">
            <v>251</v>
          </cell>
          <cell r="M1061" t="str">
            <v>Społeczeństwo Informacyjne</v>
          </cell>
          <cell r="N1061" t="str">
            <v>Wydatki</v>
          </cell>
          <cell r="O1061" t="str">
            <v>Bieżący</v>
          </cell>
        </row>
        <row r="1062">
          <cell r="C1062" t="str">
            <v>PO KL</v>
          </cell>
          <cell r="E1062" t="str">
            <v>Profesjonalny Urząd Administracji Samorządowej</v>
          </cell>
          <cell r="F1062" t="str">
            <v>75095</v>
          </cell>
          <cell r="H1062">
            <v>-736</v>
          </cell>
          <cell r="I1062">
            <v>0</v>
          </cell>
          <cell r="M1062" t="str">
            <v>Społeczeństwo Informacyjne</v>
          </cell>
          <cell r="N1062" t="str">
            <v>Wydatki</v>
          </cell>
          <cell r="O1062" t="str">
            <v>Bieżący</v>
          </cell>
        </row>
        <row r="1063">
          <cell r="C1063" t="str">
            <v>PO KL</v>
          </cell>
          <cell r="E1063" t="str">
            <v>Profesjonalny Urząd Administracji Samorządowej</v>
          </cell>
          <cell r="F1063" t="str">
            <v>75095</v>
          </cell>
          <cell r="H1063">
            <v>287</v>
          </cell>
          <cell r="I1063">
            <v>36</v>
          </cell>
          <cell r="M1063" t="str">
            <v>Społeczeństwo Informacyjne</v>
          </cell>
          <cell r="N1063" t="str">
            <v>Wydatki</v>
          </cell>
          <cell r="O1063" t="str">
            <v>Bieżący</v>
          </cell>
        </row>
        <row r="1064">
          <cell r="C1064" t="str">
            <v>PO KL</v>
          </cell>
          <cell r="E1064" t="str">
            <v>Profesjonalny Urząd Administracji Samorządowej</v>
          </cell>
          <cell r="F1064" t="str">
            <v>75095</v>
          </cell>
          <cell r="H1064">
            <v>-119</v>
          </cell>
          <cell r="I1064">
            <v>0</v>
          </cell>
          <cell r="M1064" t="str">
            <v>Społeczeństwo Informacyjne</v>
          </cell>
          <cell r="N1064" t="str">
            <v>Wydatki</v>
          </cell>
          <cell r="O1064" t="str">
            <v>Bieżący</v>
          </cell>
        </row>
        <row r="1065">
          <cell r="C1065" t="str">
            <v>PO KL</v>
          </cell>
          <cell r="E1065" t="str">
            <v>Profesjonalny Urząd Administracji Samorządowej</v>
          </cell>
          <cell r="F1065" t="str">
            <v>75095</v>
          </cell>
          <cell r="H1065">
            <v>510</v>
          </cell>
          <cell r="I1065">
            <v>0</v>
          </cell>
          <cell r="M1065" t="str">
            <v>Społeczeństwo Informacyjne</v>
          </cell>
          <cell r="N1065" t="str">
            <v>Wydatki</v>
          </cell>
          <cell r="O1065" t="str">
            <v>Bieżący</v>
          </cell>
        </row>
        <row r="1066">
          <cell r="C1066" t="str">
            <v>PO KL</v>
          </cell>
          <cell r="E1066" t="str">
            <v>Profesjonalny Urząd Administracji Samorządowej</v>
          </cell>
          <cell r="F1066" t="str">
            <v>75095</v>
          </cell>
          <cell r="H1066">
            <v>-152</v>
          </cell>
          <cell r="I1066">
            <v>0</v>
          </cell>
          <cell r="M1066" t="str">
            <v>Społeczeństwo Informacyjne</v>
          </cell>
          <cell r="N1066" t="str">
            <v>Wydatki</v>
          </cell>
          <cell r="O1066" t="str">
            <v>Bieżący</v>
          </cell>
        </row>
        <row r="1067">
          <cell r="C1067" t="str">
            <v>PO KL</v>
          </cell>
          <cell r="E1067" t="str">
            <v>Profesjonalny Urząd Administracji Samorządowej</v>
          </cell>
          <cell r="F1067" t="str">
            <v>75095</v>
          </cell>
          <cell r="H1067">
            <v>134419</v>
          </cell>
          <cell r="I1067">
            <v>4276</v>
          </cell>
          <cell r="M1067" t="str">
            <v>Społeczeństwo Informacyjne</v>
          </cell>
          <cell r="N1067" t="str">
            <v>Wydatki</v>
          </cell>
          <cell r="O1067" t="str">
            <v>Bieżący</v>
          </cell>
        </row>
        <row r="1068">
          <cell r="C1068" t="str">
            <v>PO KL</v>
          </cell>
          <cell r="E1068" t="str">
            <v>Profesjonalny Urząd Administracji Samorządowej</v>
          </cell>
          <cell r="F1068" t="str">
            <v>75095</v>
          </cell>
          <cell r="H1068">
            <v>-9558</v>
          </cell>
          <cell r="I1068">
            <v>0</v>
          </cell>
          <cell r="M1068" t="str">
            <v>Społeczeństwo Informacyjne</v>
          </cell>
          <cell r="N1068" t="str">
            <v>Wydatki</v>
          </cell>
          <cell r="O1068" t="str">
            <v>Bieżący</v>
          </cell>
        </row>
        <row r="1069">
          <cell r="C1069" t="str">
            <v>PO KL</v>
          </cell>
          <cell r="E1069" t="str">
            <v>Profesjonalny Urząd Administracji Samorządowej</v>
          </cell>
          <cell r="F1069" t="str">
            <v>75095</v>
          </cell>
          <cell r="H1069">
            <v>1820</v>
          </cell>
          <cell r="I1069">
            <v>212</v>
          </cell>
          <cell r="M1069" t="str">
            <v>Społeczeństwo Informacyjne</v>
          </cell>
          <cell r="N1069" t="str">
            <v>Wydatki</v>
          </cell>
          <cell r="O1069" t="str">
            <v>Bieżący</v>
          </cell>
        </row>
        <row r="1070">
          <cell r="C1070" t="str">
            <v>PO KL</v>
          </cell>
          <cell r="E1070" t="str">
            <v>Profesjonalny Urząd Administracji Samorządowej</v>
          </cell>
          <cell r="F1070" t="str">
            <v>75095</v>
          </cell>
          <cell r="H1070">
            <v>-488</v>
          </cell>
          <cell r="I1070">
            <v>0</v>
          </cell>
          <cell r="M1070" t="str">
            <v>Społeczeństwo Informacyjne</v>
          </cell>
          <cell r="N1070" t="str">
            <v>Wydatki</v>
          </cell>
          <cell r="O1070" t="str">
            <v>Bieżący</v>
          </cell>
        </row>
        <row r="1071">
          <cell r="C1071" t="str">
            <v>PO KL</v>
          </cell>
          <cell r="E1071" t="str">
            <v>Profesjonalny Urząd Administracji Samorządowej</v>
          </cell>
          <cell r="F1071" t="str">
            <v>75095</v>
          </cell>
          <cell r="H1071">
            <v>6340</v>
          </cell>
          <cell r="I1071">
            <v>439</v>
          </cell>
          <cell r="M1071" t="str">
            <v>Społeczeństwo Informacyjne</v>
          </cell>
          <cell r="N1071" t="str">
            <v>Wydatki</v>
          </cell>
          <cell r="O1071" t="str">
            <v>Bieżący</v>
          </cell>
        </row>
        <row r="1072">
          <cell r="C1072" t="str">
            <v>PO KL</v>
          </cell>
          <cell r="E1072" t="str">
            <v>Profesjonalny Urząd Administracji Samorządowej</v>
          </cell>
          <cell r="F1072" t="str">
            <v>75095</v>
          </cell>
          <cell r="H1072">
            <v>-1353</v>
          </cell>
          <cell r="I1072">
            <v>0</v>
          </cell>
          <cell r="M1072" t="str">
            <v>Społeczeństwo Informacyjne</v>
          </cell>
          <cell r="N1072" t="str">
            <v>Wydatki</v>
          </cell>
          <cell r="O1072" t="str">
            <v>Bieżący</v>
          </cell>
        </row>
        <row r="1073">
          <cell r="C1073" t="str">
            <v>PO KL</v>
          </cell>
          <cell r="E1073" t="str">
            <v>Profesjonalny Urząd Administracji Samorządowej</v>
          </cell>
          <cell r="F1073" t="str">
            <v>75095</v>
          </cell>
          <cell r="H1073">
            <v>3900</v>
          </cell>
          <cell r="I1073">
            <v>0</v>
          </cell>
          <cell r="M1073" t="str">
            <v>Społeczeństwo Informacyjne</v>
          </cell>
          <cell r="N1073" t="str">
            <v>Wydatki</v>
          </cell>
          <cell r="O1073" t="str">
            <v>Majątkowy</v>
          </cell>
        </row>
        <row r="1074">
          <cell r="C1074" t="str">
            <v>PO KL</v>
          </cell>
          <cell r="E1074" t="str">
            <v>Profesjonalny Urząd Administracji Samorządowej</v>
          </cell>
          <cell r="F1074" t="str">
            <v>75095</v>
          </cell>
          <cell r="H1074">
            <v>2055</v>
          </cell>
          <cell r="I1074">
            <v>0</v>
          </cell>
          <cell r="M1074" t="str">
            <v>Społeczeństwo Informacyjne</v>
          </cell>
          <cell r="N1074" t="str">
            <v>Wydatki</v>
          </cell>
          <cell r="O1074" t="str">
            <v>Majątkowy</v>
          </cell>
        </row>
        <row r="1075">
          <cell r="C1075" t="str">
            <v>PO KL</v>
          </cell>
          <cell r="E1075" t="str">
            <v>Profesjonalny Urząd Administracji Samorządowej</v>
          </cell>
          <cell r="F1075" t="str">
            <v>75862</v>
          </cell>
          <cell r="H1075">
            <v>2631184</v>
          </cell>
          <cell r="M1075" t="str">
            <v>Społeczeństwo Informacyjne</v>
          </cell>
          <cell r="N1075" t="str">
            <v>Dochody</v>
          </cell>
          <cell r="O1075" t="str">
            <v>Bieżący</v>
          </cell>
        </row>
        <row r="1076">
          <cell r="C1076" t="str">
            <v>PO KL</v>
          </cell>
          <cell r="E1076" t="str">
            <v>Profesjonalny Urząd Administracji Samorządowej</v>
          </cell>
          <cell r="F1076" t="str">
            <v>75862</v>
          </cell>
          <cell r="H1076">
            <v>-260251</v>
          </cell>
          <cell r="M1076" t="str">
            <v>Społeczeństwo Informacyjne</v>
          </cell>
          <cell r="N1076" t="str">
            <v>Dochody</v>
          </cell>
          <cell r="O1076" t="str">
            <v>Bieżący</v>
          </cell>
        </row>
        <row r="1077">
          <cell r="C1077" t="str">
            <v>PO KL</v>
          </cell>
          <cell r="E1077" t="str">
            <v>Profesjonalny Urząd Administracji Samorządowej</v>
          </cell>
          <cell r="F1077" t="str">
            <v>75862</v>
          </cell>
          <cell r="H1077">
            <v>154777</v>
          </cell>
          <cell r="M1077" t="str">
            <v>Społeczeństwo Informacyjne</v>
          </cell>
          <cell r="N1077" t="str">
            <v>Dochody</v>
          </cell>
          <cell r="O1077" t="str">
            <v>Bieżący</v>
          </cell>
        </row>
        <row r="1078">
          <cell r="C1078" t="str">
            <v>PO KL</v>
          </cell>
          <cell r="E1078" t="str">
            <v>Profesjonalny Urząd Administracji Samorządowej</v>
          </cell>
          <cell r="F1078" t="str">
            <v>75862</v>
          </cell>
          <cell r="H1078">
            <v>-15187</v>
          </cell>
          <cell r="M1078" t="str">
            <v>Społeczeństwo Informacyjne</v>
          </cell>
          <cell r="N1078" t="str">
            <v>Dochody</v>
          </cell>
          <cell r="O1078" t="str">
            <v>Bieżący</v>
          </cell>
        </row>
        <row r="1079">
          <cell r="C1079" t="str">
            <v>PO KL</v>
          </cell>
          <cell r="E1079" t="str">
            <v>Profesjonalny Urząd Administracji Samorządowej</v>
          </cell>
          <cell r="F1079" t="str">
            <v>75862</v>
          </cell>
          <cell r="H1079">
            <v>66300</v>
          </cell>
          <cell r="M1079" t="str">
            <v>Społeczeństwo Informacyjne</v>
          </cell>
          <cell r="N1079" t="str">
            <v>Dochody</v>
          </cell>
          <cell r="O1079" t="str">
            <v>Majątkowy</v>
          </cell>
        </row>
        <row r="1080">
          <cell r="C1080" t="str">
            <v>PO KL</v>
          </cell>
          <cell r="E1080" t="str">
            <v>Profesjonalny Urząd Administracji Samorządowej</v>
          </cell>
          <cell r="F1080" t="str">
            <v>75862</v>
          </cell>
          <cell r="H1080">
            <v>34835</v>
          </cell>
          <cell r="M1080" t="str">
            <v>Społeczeństwo Informacyjne</v>
          </cell>
          <cell r="N1080" t="str">
            <v>Dochody</v>
          </cell>
          <cell r="O1080" t="str">
            <v>Majątkowy</v>
          </cell>
        </row>
        <row r="1081">
          <cell r="C1081" t="str">
            <v>PO KL</v>
          </cell>
          <cell r="E1081" t="str">
            <v>Profesjonalny Urząd Administracji Samorządowej</v>
          </cell>
          <cell r="F1081" t="str">
            <v>75862</v>
          </cell>
          <cell r="H1081">
            <v>3900</v>
          </cell>
          <cell r="M1081" t="str">
            <v>Społeczeństwo Informacyjne</v>
          </cell>
          <cell r="N1081" t="str">
            <v>Dochody</v>
          </cell>
          <cell r="O1081" t="str">
            <v>Majątkowy</v>
          </cell>
        </row>
        <row r="1082">
          <cell r="C1082" t="str">
            <v>PO KL</v>
          </cell>
          <cell r="E1082" t="str">
            <v>Profesjonalny Urząd Administracji Samorządowej</v>
          </cell>
          <cell r="F1082" t="str">
            <v>75862</v>
          </cell>
          <cell r="H1082">
            <v>2055</v>
          </cell>
          <cell r="M1082" t="str">
            <v>Społeczeństwo Informacyjne</v>
          </cell>
          <cell r="N1082" t="str">
            <v>Dochody</v>
          </cell>
          <cell r="O1082" t="str">
            <v>Majątkowy</v>
          </cell>
        </row>
        <row r="1083">
          <cell r="C1083" t="str">
            <v>INTERREG IV C</v>
          </cell>
          <cell r="E1083" t="str">
            <v>SURF Nature - Zrównoważone Wykorzystanie Funduszy Regionalnych na rzecz Natury</v>
          </cell>
          <cell r="F1083">
            <v>90095</v>
          </cell>
          <cell r="H1083">
            <v>102568</v>
          </cell>
          <cell r="I1083">
            <v>0</v>
          </cell>
          <cell r="M1083" t="str">
            <v>Ochrona Środowiska</v>
          </cell>
          <cell r="N1083" t="str">
            <v>Dochody</v>
          </cell>
          <cell r="O1083" t="str">
            <v>Bieżący</v>
          </cell>
        </row>
        <row r="1084">
          <cell r="C1084" t="str">
            <v>INTERREG IV C</v>
          </cell>
          <cell r="E1084" t="str">
            <v>SURF Nature - Zrównoważone Wykorzystanie Funduszy Regionalnych na rzecz Natury</v>
          </cell>
          <cell r="F1084">
            <v>90095</v>
          </cell>
          <cell r="H1084">
            <v>22525</v>
          </cell>
          <cell r="I1084">
            <v>0</v>
          </cell>
          <cell r="M1084" t="str">
            <v>Ochrona Środowiska</v>
          </cell>
          <cell r="N1084" t="str">
            <v>Dochody</v>
          </cell>
          <cell r="O1084" t="str">
            <v>Bieżący</v>
          </cell>
        </row>
        <row r="1085">
          <cell r="C1085" t="str">
            <v xml:space="preserve"> LIFE+</v>
          </cell>
          <cell r="E1085" t="str">
            <v>MANEV - Ocena gospodarki odchodami z produkcji zwierzęcej i metod ich przetwarzania dla ochrony środowiska i zrównoważonej hodowli zwierząt w Europie</v>
          </cell>
          <cell r="F1085">
            <v>90095</v>
          </cell>
          <cell r="H1085">
            <v>22603</v>
          </cell>
          <cell r="I1085">
            <v>0</v>
          </cell>
          <cell r="M1085" t="str">
            <v>Ochrona Środowiska</v>
          </cell>
          <cell r="N1085" t="str">
            <v>Wydatki</v>
          </cell>
          <cell r="O1085" t="str">
            <v>Bieżący</v>
          </cell>
        </row>
        <row r="1086">
          <cell r="C1086" t="str">
            <v xml:space="preserve"> LIFE+</v>
          </cell>
          <cell r="E1086" t="str">
            <v>MANEV - Ocena gospodarki odchodami z produkcji zwierzęcej i metod ich przetwarzania dla ochrony środowiska i zrównoważonej hodowli zwierząt w Europie</v>
          </cell>
          <cell r="F1086">
            <v>90095</v>
          </cell>
          <cell r="H1086">
            <v>3433</v>
          </cell>
          <cell r="I1086">
            <v>0</v>
          </cell>
          <cell r="M1086" t="str">
            <v>Ochrona Środowiska</v>
          </cell>
          <cell r="N1086" t="str">
            <v>Wydatki</v>
          </cell>
          <cell r="O1086" t="str">
            <v>Bieżący</v>
          </cell>
        </row>
        <row r="1087">
          <cell r="C1087" t="str">
            <v xml:space="preserve"> LIFE+</v>
          </cell>
          <cell r="E1087" t="str">
            <v>MANEV - Ocena gospodarki odchodami z produkcji zwierzęcej i metod ich przetwarzania dla ochrony środowiska i zrównoważonej hodowli zwierząt w Europie</v>
          </cell>
          <cell r="F1087">
            <v>90095</v>
          </cell>
          <cell r="H1087">
            <v>554</v>
          </cell>
          <cell r="I1087">
            <v>0</v>
          </cell>
          <cell r="M1087" t="str">
            <v>Ochrona Środowiska</v>
          </cell>
          <cell r="N1087" t="str">
            <v>Wydatki</v>
          </cell>
          <cell r="O1087" t="str">
            <v>Bieżący</v>
          </cell>
        </row>
        <row r="1088">
          <cell r="C1088" t="str">
            <v xml:space="preserve"> LIFE+</v>
          </cell>
          <cell r="E1088" t="str">
            <v>MANEV - Ocena gospodarki odchodami z produkcji zwierzęcej i metod ich przetwarzania dla ochrony środowiska i zrównoważonej hodowli zwierząt w Europie</v>
          </cell>
          <cell r="F1088">
            <v>90095</v>
          </cell>
          <cell r="H1088">
            <v>2124</v>
          </cell>
          <cell r="I1088">
            <v>0</v>
          </cell>
          <cell r="M1088" t="str">
            <v>Ochrona Środowiska</v>
          </cell>
          <cell r="N1088" t="str">
            <v>Wydatki</v>
          </cell>
          <cell r="O1088" t="str">
            <v>Bieżący</v>
          </cell>
        </row>
        <row r="1089">
          <cell r="C1089" t="str">
            <v xml:space="preserve"> LIFE+</v>
          </cell>
          <cell r="E1089" t="str">
            <v>MANEV - Ocena gospodarki odchodami z produkcji zwierzęcej i metod ich przetwarzania dla ochrony środowiska i zrównoważonej hodowli zwierząt w Europie</v>
          </cell>
          <cell r="F1089">
            <v>90095</v>
          </cell>
          <cell r="H1089">
            <v>12615</v>
          </cell>
          <cell r="I1089">
            <v>19858</v>
          </cell>
          <cell r="M1089" t="str">
            <v>Ochrona Środowiska</v>
          </cell>
          <cell r="N1089" t="str">
            <v>Wydatki</v>
          </cell>
          <cell r="O1089" t="str">
            <v>Bieżący</v>
          </cell>
        </row>
        <row r="1090">
          <cell r="C1090" t="str">
            <v xml:space="preserve"> LIFE+</v>
          </cell>
          <cell r="E1090" t="str">
            <v>MANEV - Ocena gospodarki odchodami z produkcji zwierzęcej i metod ich przetwarzania dla ochrony środowiska i zrównoważonej hodowli zwierząt w Europie</v>
          </cell>
          <cell r="F1090">
            <v>90095</v>
          </cell>
          <cell r="H1090">
            <v>16988</v>
          </cell>
          <cell r="I1090">
            <v>0</v>
          </cell>
          <cell r="M1090" t="str">
            <v>Ochrona Środowiska</v>
          </cell>
          <cell r="N1090" t="str">
            <v>Wydatki</v>
          </cell>
          <cell r="O1090" t="str">
            <v>Bieżący</v>
          </cell>
        </row>
        <row r="1091">
          <cell r="C1091" t="str">
            <v xml:space="preserve"> LIFE+</v>
          </cell>
          <cell r="E1091" t="str">
            <v>MANEV - Ocena gospodarki odchodami z produkcji zwierzęcej i metod ich przetwarzania dla ochrony środowiska i zrównoważonej hodowli zwierząt w Europie</v>
          </cell>
          <cell r="F1091">
            <v>90095</v>
          </cell>
          <cell r="H1091">
            <v>4247</v>
          </cell>
          <cell r="I1091">
            <v>0</v>
          </cell>
          <cell r="M1091" t="str">
            <v>Ochrona Środowiska</v>
          </cell>
          <cell r="N1091" t="str">
            <v>Wydatki</v>
          </cell>
          <cell r="O1091" t="str">
            <v>Bieżący</v>
          </cell>
        </row>
        <row r="1092">
          <cell r="C1092" t="str">
            <v xml:space="preserve"> LIFE+</v>
          </cell>
          <cell r="E1092" t="str">
            <v>MANEV - Ocena gospodarki odchodami z produkcji zwierzęcej i metod ich przetwarzania dla ochrony środowiska i zrównoważonej hodowli zwierząt w Europie</v>
          </cell>
          <cell r="F1092">
            <v>90095</v>
          </cell>
          <cell r="H1092">
            <v>43785</v>
          </cell>
          <cell r="I1092">
            <v>7792</v>
          </cell>
          <cell r="M1092" t="str">
            <v>Ochrona Środowiska</v>
          </cell>
          <cell r="N1092" t="str">
            <v>Wydatki</v>
          </cell>
          <cell r="O1092" t="str">
            <v>Bieżący</v>
          </cell>
        </row>
        <row r="1093">
          <cell r="C1093" t="str">
            <v xml:space="preserve"> LIFE+</v>
          </cell>
          <cell r="E1093" t="str">
            <v>MANEV - Ocena gospodarki odchodami z produkcji zwierzęcej i metod ich przetwarzania dla ochrony środowiska i zrównoważonej hodowli zwierząt w Europie</v>
          </cell>
          <cell r="F1093">
            <v>90095</v>
          </cell>
          <cell r="H1093">
            <v>-21235</v>
          </cell>
          <cell r="I1093">
            <v>0</v>
          </cell>
          <cell r="M1093" t="str">
            <v>Ochrona Środowiska</v>
          </cell>
          <cell r="N1093" t="str">
            <v>Wydatki</v>
          </cell>
          <cell r="O1093" t="str">
            <v>Bieżący</v>
          </cell>
        </row>
        <row r="1094">
          <cell r="C1094" t="str">
            <v xml:space="preserve"> LIFE+</v>
          </cell>
          <cell r="E1094" t="str">
            <v>MANEV - Ocena gospodarki odchodami z produkcji zwierzęcej i metod ich przetwarzania dla ochrony środowiska i zrównoważonej hodowli zwierząt w Europie</v>
          </cell>
          <cell r="F1094">
            <v>90095</v>
          </cell>
          <cell r="H1094">
            <v>16831</v>
          </cell>
          <cell r="I1094">
            <v>0</v>
          </cell>
          <cell r="M1094" t="str">
            <v>Ochrona Środowiska</v>
          </cell>
          <cell r="N1094" t="str">
            <v>Wydatki</v>
          </cell>
          <cell r="O1094" t="str">
            <v>Bieżący</v>
          </cell>
        </row>
        <row r="1095">
          <cell r="C1095" t="str">
            <v xml:space="preserve"> LIFE+</v>
          </cell>
          <cell r="E1095" t="str">
            <v>MANEV - Ocena gospodarki odchodami z produkcji zwierzęcej i metod ich przetwarzania dla ochrony środowiska i zrównoważonej hodowli zwierząt w Europie</v>
          </cell>
          <cell r="F1095">
            <v>90095</v>
          </cell>
          <cell r="H1095">
            <v>2557</v>
          </cell>
          <cell r="I1095">
            <v>0</v>
          </cell>
          <cell r="M1095" t="str">
            <v>Ochrona Środowiska</v>
          </cell>
          <cell r="N1095" t="str">
            <v>Wydatki</v>
          </cell>
          <cell r="O1095" t="str">
            <v>Bieżący</v>
          </cell>
        </row>
        <row r="1096">
          <cell r="C1096" t="str">
            <v xml:space="preserve"> LIFE+</v>
          </cell>
          <cell r="E1096" t="str">
            <v>MANEV - Ocena gospodarki odchodami z produkcji zwierzęcej i metod ich przetwarzania dla ochrony środowiska i zrównoważonej hodowli zwierząt w Europie</v>
          </cell>
          <cell r="F1096">
            <v>90095</v>
          </cell>
          <cell r="H1096">
            <v>412</v>
          </cell>
          <cell r="I1096">
            <v>0</v>
          </cell>
          <cell r="M1096" t="str">
            <v>Ochrona Środowiska</v>
          </cell>
          <cell r="N1096" t="str">
            <v>Wydatki</v>
          </cell>
          <cell r="O1096" t="str">
            <v>Bieżący</v>
          </cell>
        </row>
        <row r="1097">
          <cell r="C1097" t="str">
            <v xml:space="preserve"> LIFE+</v>
          </cell>
          <cell r="E1097" t="str">
            <v>MANEV - Ocena gospodarki odchodami z produkcji zwierzęcej i metod ich przetwarzania dla ochrony środowiska i zrównoważonej hodowli zwierząt w Europie</v>
          </cell>
          <cell r="F1097">
            <v>90095</v>
          </cell>
          <cell r="H1097">
            <v>1581</v>
          </cell>
          <cell r="I1097">
            <v>0</v>
          </cell>
          <cell r="M1097" t="str">
            <v>Ochrona Środowiska</v>
          </cell>
          <cell r="N1097" t="str">
            <v>Wydatki</v>
          </cell>
          <cell r="O1097" t="str">
            <v>Bieżący</v>
          </cell>
        </row>
        <row r="1098">
          <cell r="C1098" t="str">
            <v xml:space="preserve"> LIFE+</v>
          </cell>
          <cell r="E1098" t="str">
            <v>MANEV - Ocena gospodarki odchodami z produkcji zwierzęcej i metod ich przetwarzania dla ochrony środowiska i zrównoważonej hodowli zwierząt w Europie</v>
          </cell>
          <cell r="F1098">
            <v>90095</v>
          </cell>
          <cell r="H1098">
            <v>9393</v>
          </cell>
          <cell r="I1098">
            <v>6060</v>
          </cell>
          <cell r="M1098" t="str">
            <v>Ochrona Środowiska</v>
          </cell>
          <cell r="N1098" t="str">
            <v>Wydatki</v>
          </cell>
          <cell r="O1098" t="str">
            <v>Bieżący</v>
          </cell>
        </row>
        <row r="1099">
          <cell r="C1099" t="str">
            <v xml:space="preserve"> LIFE+</v>
          </cell>
          <cell r="E1099" t="str">
            <v>MANEV - Ocena gospodarki odchodami z produkcji zwierzęcej i metod ich przetwarzania dla ochrony środowiska i zrównoważonej hodowli zwierząt w Europie</v>
          </cell>
          <cell r="F1099">
            <v>90095</v>
          </cell>
          <cell r="H1099">
            <v>12649</v>
          </cell>
          <cell r="I1099">
            <v>0</v>
          </cell>
          <cell r="M1099" t="str">
            <v>Ochrona Środowiska</v>
          </cell>
          <cell r="N1099" t="str">
            <v>Wydatki</v>
          </cell>
          <cell r="O1099" t="str">
            <v>Bieżący</v>
          </cell>
        </row>
        <row r="1100">
          <cell r="C1100" t="str">
            <v xml:space="preserve"> LIFE+</v>
          </cell>
          <cell r="E1100" t="str">
            <v>MANEV - Ocena gospodarki odchodami z produkcji zwierzęcej i metod ich przetwarzania dla ochrony środowiska i zrównoważonej hodowli zwierząt w Europie</v>
          </cell>
          <cell r="F1100">
            <v>90095</v>
          </cell>
          <cell r="H1100">
            <v>3162</v>
          </cell>
          <cell r="M1100" t="str">
            <v>Ochrona Środowiska</v>
          </cell>
          <cell r="N1100" t="str">
            <v>Wydatki</v>
          </cell>
          <cell r="O1100" t="str">
            <v>Bieżący</v>
          </cell>
        </row>
        <row r="1101">
          <cell r="C1101" t="str">
            <v xml:space="preserve"> LIFE+</v>
          </cell>
          <cell r="E1101" t="str">
            <v>MANEV - Ocena gospodarki odchodami z produkcji zwierzęcej i metod ich przetwarzania dla ochrony środowiska i zrównoważonej hodowli zwierząt w Europie</v>
          </cell>
          <cell r="F1101">
            <v>90095</v>
          </cell>
          <cell r="H1101">
            <v>32602</v>
          </cell>
          <cell r="I1101">
            <v>5496</v>
          </cell>
          <cell r="M1101" t="str">
            <v>Ochrona Środowiska</v>
          </cell>
          <cell r="N1101" t="str">
            <v>Wydatki</v>
          </cell>
          <cell r="O1101" t="str">
            <v>Bieżący</v>
          </cell>
        </row>
        <row r="1102">
          <cell r="C1102" t="str">
            <v xml:space="preserve"> LIFE+</v>
          </cell>
          <cell r="E1102" t="str">
            <v>MANEV - Ocena gospodarki odchodami z produkcji zwierzęcej i metod ich przetwarzania dla ochrony środowiska i zrównoważonej hodowli zwierząt w Europie</v>
          </cell>
          <cell r="F1102">
            <v>90095</v>
          </cell>
          <cell r="H1102">
            <v>-15811</v>
          </cell>
          <cell r="I1102">
            <v>0</v>
          </cell>
          <cell r="M1102" t="str">
            <v>Ochrona Środowiska</v>
          </cell>
          <cell r="N1102" t="str">
            <v>Wydatki</v>
          </cell>
          <cell r="O1102" t="str">
            <v>Bieżący</v>
          </cell>
        </row>
        <row r="1103">
          <cell r="C1103" t="str">
            <v xml:space="preserve"> LIFE+</v>
          </cell>
          <cell r="E1103" t="str">
            <v>MANEV - Ocena gospodarki odchodami z produkcji zwierzęcej i metod ich przetwarzania dla ochrony środowiska i zrównoważonej hodowli zwierząt w Europie</v>
          </cell>
          <cell r="F1103">
            <v>90095</v>
          </cell>
          <cell r="H1103">
            <v>13788</v>
          </cell>
          <cell r="I1103">
            <v>0</v>
          </cell>
          <cell r="M1103" t="str">
            <v>Ochrona Środowiska</v>
          </cell>
          <cell r="N1103" t="str">
            <v>Wydatki</v>
          </cell>
          <cell r="O1103" t="str">
            <v>Bieżący</v>
          </cell>
        </row>
        <row r="1104">
          <cell r="C1104" t="str">
            <v xml:space="preserve"> LIFE+</v>
          </cell>
          <cell r="E1104" t="str">
            <v>MANEV - Ocena gospodarki odchodami z produkcji zwierzęcej i metod ich przetwarzania dla ochrony środowiska i zrównoważonej hodowli zwierząt w Europie</v>
          </cell>
          <cell r="F1104">
            <v>90095</v>
          </cell>
          <cell r="H1104">
            <v>2094</v>
          </cell>
          <cell r="I1104">
            <v>0</v>
          </cell>
          <cell r="M1104" t="str">
            <v>Ochrona Środowiska</v>
          </cell>
          <cell r="N1104" t="str">
            <v>Wydatki</v>
          </cell>
          <cell r="O1104" t="str">
            <v>Bieżący</v>
          </cell>
        </row>
        <row r="1105">
          <cell r="C1105" t="str">
            <v xml:space="preserve"> LIFE+</v>
          </cell>
          <cell r="E1105" t="str">
            <v>MANEV - Ocena gospodarki odchodami z produkcji zwierzęcej i metod ich przetwarzania dla ochrony środowiska i zrównoważonej hodowli zwierząt w Europie</v>
          </cell>
          <cell r="F1105">
            <v>90095</v>
          </cell>
          <cell r="H1105">
            <v>338</v>
          </cell>
          <cell r="I1105">
            <v>0</v>
          </cell>
          <cell r="M1105" t="str">
            <v>Ochrona Środowiska</v>
          </cell>
          <cell r="N1105" t="str">
            <v>Wydatki</v>
          </cell>
          <cell r="O1105" t="str">
            <v>Bieżący</v>
          </cell>
        </row>
        <row r="1106">
          <cell r="C1106" t="str">
            <v xml:space="preserve"> LIFE+</v>
          </cell>
          <cell r="E1106" t="str">
            <v>MANEV - Ocena gospodarki odchodami z produkcji zwierzęcej i metod ich przetwarzania dla ochrony środowiska i zrównoważonej hodowli zwierząt w Europie</v>
          </cell>
          <cell r="F1106">
            <v>90095</v>
          </cell>
          <cell r="H1106">
            <v>1295</v>
          </cell>
          <cell r="I1106">
            <v>0</v>
          </cell>
          <cell r="M1106" t="str">
            <v>Ochrona Środowiska</v>
          </cell>
          <cell r="N1106" t="str">
            <v>Wydatki</v>
          </cell>
          <cell r="O1106" t="str">
            <v>Bieżący</v>
          </cell>
        </row>
        <row r="1107">
          <cell r="C1107" t="str">
            <v xml:space="preserve"> LIFE+</v>
          </cell>
          <cell r="E1107" t="str">
            <v>MANEV - Ocena gospodarki odchodami z produkcji zwierzęcej i metod ich przetwarzania dla ochrony środowiska i zrównoważonej hodowli zwierząt w Europie</v>
          </cell>
          <cell r="F1107">
            <v>90095</v>
          </cell>
          <cell r="H1107">
            <v>7695</v>
          </cell>
          <cell r="I1107">
            <v>8741</v>
          </cell>
          <cell r="M1107" t="str">
            <v>Ochrona Środowiska</v>
          </cell>
          <cell r="N1107" t="str">
            <v>Wydatki</v>
          </cell>
          <cell r="O1107" t="str">
            <v>Bieżący</v>
          </cell>
        </row>
        <row r="1108">
          <cell r="C1108" t="str">
            <v xml:space="preserve"> LIFE+</v>
          </cell>
          <cell r="E1108" t="str">
            <v>MANEV - Ocena gospodarki odchodami z produkcji zwierzęcej i metod ich przetwarzania dla ochrony środowiska i zrównoważonej hodowli zwierząt w Europie</v>
          </cell>
          <cell r="F1108">
            <v>90095</v>
          </cell>
          <cell r="H1108">
            <v>10363</v>
          </cell>
          <cell r="I1108">
            <v>0</v>
          </cell>
          <cell r="M1108" t="str">
            <v>Ochrona Środowiska</v>
          </cell>
          <cell r="N1108" t="str">
            <v>Wydatki</v>
          </cell>
          <cell r="O1108" t="str">
            <v>Bieżący</v>
          </cell>
        </row>
        <row r="1109">
          <cell r="C1109" t="str">
            <v xml:space="preserve"> LIFE+</v>
          </cell>
          <cell r="E1109" t="str">
            <v>MANEV - Ocena gospodarki odchodami z produkcji zwierzęcej i metod ich przetwarzania dla ochrony środowiska i zrównoważonej hodowli zwierząt w Europie</v>
          </cell>
          <cell r="F1109">
            <v>90095</v>
          </cell>
          <cell r="H1109">
            <v>2591</v>
          </cell>
          <cell r="I1109">
            <v>0</v>
          </cell>
          <cell r="M1109" t="str">
            <v>Ochrona Środowiska</v>
          </cell>
          <cell r="N1109" t="str">
            <v>Wydatki</v>
          </cell>
          <cell r="O1109" t="str">
            <v>Bieżący</v>
          </cell>
        </row>
        <row r="1110">
          <cell r="C1110" t="str">
            <v xml:space="preserve"> LIFE+</v>
          </cell>
          <cell r="E1110" t="str">
            <v>MANEV - Ocena gospodarki odchodami z produkcji zwierzęcej i metod ich przetwarzania dla ochrony środowiska i zrównoważonej hodowli zwierząt w Europie</v>
          </cell>
          <cell r="F1110">
            <v>90095</v>
          </cell>
          <cell r="H1110">
            <v>26711</v>
          </cell>
          <cell r="I1110">
            <v>4481</v>
          </cell>
          <cell r="M1110" t="str">
            <v>Ochrona Środowiska</v>
          </cell>
          <cell r="N1110" t="str">
            <v>Wydatki</v>
          </cell>
          <cell r="O1110" t="str">
            <v>Bieżący</v>
          </cell>
        </row>
        <row r="1111">
          <cell r="C1111" t="str">
            <v xml:space="preserve"> LIFE+</v>
          </cell>
          <cell r="E1111" t="str">
            <v>MANEV - Ocena gospodarki odchodami z produkcji zwierzęcej i metod ich przetwarzania dla ochrony środowiska i zrównoważonej hodowli zwierząt w Europie</v>
          </cell>
          <cell r="F1111">
            <v>90095</v>
          </cell>
          <cell r="H1111">
            <v>-12954</v>
          </cell>
          <cell r="I1111">
            <v>0</v>
          </cell>
          <cell r="M1111" t="str">
            <v>Ochrona Środowiska</v>
          </cell>
          <cell r="N1111" t="str">
            <v>Wydatki</v>
          </cell>
          <cell r="O1111" t="str">
            <v>Bieżący</v>
          </cell>
        </row>
        <row r="1112">
          <cell r="C1112" t="str">
            <v xml:space="preserve"> LIFE+</v>
          </cell>
          <cell r="E1112" t="str">
            <v>MANEV - Ocena gospodarki odchodami z produkcji zwierzęcej i metod ich przetwarzania dla ochrony środowiska i zrównoważonej hodowli zwierząt w Europie</v>
          </cell>
          <cell r="F1112">
            <v>90095</v>
          </cell>
          <cell r="H1112">
            <v>85114</v>
          </cell>
          <cell r="I1112">
            <v>0</v>
          </cell>
          <cell r="M1112" t="str">
            <v>Ochrona Środowiska</v>
          </cell>
          <cell r="N1112" t="str">
            <v>Dochody</v>
          </cell>
          <cell r="O1112" t="str">
            <v>Bieżący</v>
          </cell>
        </row>
        <row r="1113">
          <cell r="C1113" t="str">
            <v xml:space="preserve"> LIFE+</v>
          </cell>
          <cell r="E1113" t="str">
            <v>MANEV - Ocena gospodarki odchodami z produkcji zwierzęcej i metod ich przetwarzania dla ochrony środowiska i zrównoważonej hodowli zwierząt w Europie</v>
          </cell>
          <cell r="F1113">
            <v>90095</v>
          </cell>
          <cell r="H1113">
            <v>63376</v>
          </cell>
          <cell r="I1113">
            <v>0</v>
          </cell>
          <cell r="M1113" t="str">
            <v>Ochrona Środowiska</v>
          </cell>
          <cell r="N1113" t="str">
            <v>Dochody</v>
          </cell>
          <cell r="O1113" t="str">
            <v>Bieżący</v>
          </cell>
        </row>
        <row r="1114">
          <cell r="C1114" t="str">
            <v>RPO</v>
          </cell>
          <cell r="E1114" t="str">
            <v>Produkt Regionalny Woj. W-M - cykl konkursów</v>
          </cell>
          <cell r="F1114">
            <v>75095</v>
          </cell>
          <cell r="H1114">
            <v>1575</v>
          </cell>
          <cell r="I1114">
            <v>0</v>
          </cell>
          <cell r="M1114" t="str">
            <v>B.Jakości i Znaków Regionalnych</v>
          </cell>
          <cell r="N1114" t="str">
            <v>Wydatki</v>
          </cell>
          <cell r="O1114" t="str">
            <v>Bieżący</v>
          </cell>
        </row>
        <row r="1115">
          <cell r="C1115" t="str">
            <v>RPO</v>
          </cell>
          <cell r="E1115" t="str">
            <v>Produkt Regionalny Woj. W-M - cykl konkursów</v>
          </cell>
          <cell r="F1115">
            <v>75095</v>
          </cell>
          <cell r="H1115">
            <v>600</v>
          </cell>
          <cell r="I1115">
            <v>250</v>
          </cell>
          <cell r="M1115" t="str">
            <v>B.Jakości i Znaków Regionalnych</v>
          </cell>
          <cell r="N1115" t="str">
            <v>Wydatki</v>
          </cell>
          <cell r="O1115" t="str">
            <v>Bieżący</v>
          </cell>
        </row>
        <row r="1116">
          <cell r="C1116" t="str">
            <v>RPO</v>
          </cell>
          <cell r="E1116" t="str">
            <v>Produkt Regionalny Woj. W-M - cykl konkursów</v>
          </cell>
          <cell r="F1116">
            <v>75095</v>
          </cell>
          <cell r="H1116">
            <v>40575</v>
          </cell>
          <cell r="I1116">
            <v>17227</v>
          </cell>
          <cell r="M1116" t="str">
            <v>B.Jakości i Znaków Regionalnych</v>
          </cell>
          <cell r="N1116" t="str">
            <v>Wydatki</v>
          </cell>
          <cell r="O1116" t="str">
            <v>Bieżący</v>
          </cell>
        </row>
        <row r="1117">
          <cell r="C1117" t="str">
            <v>RPO</v>
          </cell>
          <cell r="E1117" t="str">
            <v>Portal turystyczny Warmia - Mazury</v>
          </cell>
          <cell r="F1117">
            <v>63003</v>
          </cell>
          <cell r="H1117">
            <v>450</v>
          </cell>
          <cell r="I1117">
            <v>0</v>
          </cell>
          <cell r="M1117" t="str">
            <v>Turystyka</v>
          </cell>
          <cell r="N1117" t="str">
            <v>Wydatki</v>
          </cell>
          <cell r="O1117" t="str">
            <v>Bieżący</v>
          </cell>
        </row>
        <row r="1118">
          <cell r="C1118" t="str">
            <v>RPO</v>
          </cell>
          <cell r="E1118" t="str">
            <v>Portal turystyczny Warmia - Mazury</v>
          </cell>
          <cell r="F1118">
            <v>63003</v>
          </cell>
          <cell r="H1118">
            <v>221625</v>
          </cell>
          <cell r="I1118">
            <v>0</v>
          </cell>
          <cell r="M1118" t="str">
            <v>Turystyka</v>
          </cell>
          <cell r="N1118" t="str">
            <v>Wydatki</v>
          </cell>
          <cell r="O1118" t="str">
            <v>Bieżący</v>
          </cell>
        </row>
        <row r="1119">
          <cell r="C1119" t="str">
            <v>RPO</v>
          </cell>
          <cell r="E1119" t="str">
            <v>Portal turystyczny Warmia - Mazury</v>
          </cell>
          <cell r="F1119">
            <v>63003</v>
          </cell>
          <cell r="H1119">
            <v>2250</v>
          </cell>
          <cell r="I1119">
            <v>0</v>
          </cell>
          <cell r="M1119" t="str">
            <v>Turystyka</v>
          </cell>
          <cell r="N1119" t="str">
            <v>Wydatki</v>
          </cell>
          <cell r="O1119" t="str">
            <v>Majątkowy</v>
          </cell>
        </row>
        <row r="1120">
          <cell r="C1120" t="str">
            <v>Program Współpracy Transgranicznej Południowy Bałtyk 2007-2013</v>
          </cell>
          <cell r="E1120" t="str">
            <v>MOMENT- Nowoczesne zarządzanie wodą w południowycm obszarze Morza Bałtyckiego</v>
          </cell>
          <cell r="F1120">
            <v>90095</v>
          </cell>
          <cell r="H1120">
            <v>4420</v>
          </cell>
          <cell r="I1120">
            <v>0</v>
          </cell>
          <cell r="M1120" t="str">
            <v>Ochrona Środowiska</v>
          </cell>
          <cell r="N1120" t="str">
            <v>Wydatki</v>
          </cell>
          <cell r="O1120" t="str">
            <v>Bieżący</v>
          </cell>
        </row>
        <row r="1121">
          <cell r="C1121" t="str">
            <v>Program Współpracy Transgranicznej Litwa-Polska-Rosja 2007-2013</v>
          </cell>
          <cell r="E1121" t="str">
            <v>Pomoc Techniczna - Funkcjonowanie filii Wspólnego Sekretariatu Technicznego Programu w Urzędzie Marszałkowskim Woj..W-M</v>
          </cell>
          <cell r="F1121">
            <v>75095</v>
          </cell>
          <cell r="H1121">
            <v>15000</v>
          </cell>
          <cell r="M1121" t="str">
            <v>Polityka Regionalna</v>
          </cell>
          <cell r="N1121" t="str">
            <v>Wydatki</v>
          </cell>
          <cell r="O1121" t="str">
            <v>Bieżący</v>
          </cell>
        </row>
        <row r="1122">
          <cell r="C1122" t="str">
            <v>Program Współpracy Transgranicznej Południowy Bałtyk 2007-2013</v>
          </cell>
          <cell r="E1122" t="str">
            <v>MOMENT- Nowoczesne zarządzanie wodą w południowycm obszarze Morza Bałtyckiego</v>
          </cell>
          <cell r="F1122">
            <v>90095</v>
          </cell>
          <cell r="H1122">
            <v>671</v>
          </cell>
          <cell r="I1122">
            <v>0</v>
          </cell>
          <cell r="M1122" t="str">
            <v>Ochrona Środowiska</v>
          </cell>
          <cell r="N1122" t="str">
            <v>Wydatki</v>
          </cell>
          <cell r="O1122" t="str">
            <v>Bieżący</v>
          </cell>
        </row>
        <row r="1123">
          <cell r="C1123" t="str">
            <v>Program Współpracy Transgranicznej Litwa-Polska-Rosja 2007-2013</v>
          </cell>
          <cell r="E1123" t="str">
            <v>Pomoc Techniczna - Funkcjonowanie filii Wspólnego Sekretariatu Technicznego Programu w Urzędzie Marszałkowskim Woj..W-M</v>
          </cell>
          <cell r="F1123">
            <v>75095</v>
          </cell>
          <cell r="H1123">
            <v>60000</v>
          </cell>
          <cell r="M1123" t="str">
            <v>Polityka Regionalna</v>
          </cell>
          <cell r="N1123" t="str">
            <v>Wydatki</v>
          </cell>
          <cell r="O1123" t="str">
            <v>Majątkowy</v>
          </cell>
        </row>
        <row r="1124">
          <cell r="C1124" t="str">
            <v>Program Współpracy Transgranicznej Południowy Bałtyk 2007-2013</v>
          </cell>
          <cell r="E1124" t="str">
            <v>MOMENT- Nowoczesne zarządzanie wodą w południowycm obszarze Morza Bałtyckiego</v>
          </cell>
          <cell r="F1124">
            <v>90095</v>
          </cell>
          <cell r="H1124">
            <v>108</v>
          </cell>
          <cell r="I1124">
            <v>0</v>
          </cell>
          <cell r="M1124" t="str">
            <v>Ochrona Środowiska</v>
          </cell>
          <cell r="N1124" t="str">
            <v>Wydatki</v>
          </cell>
          <cell r="O1124" t="str">
            <v>Bieżący</v>
          </cell>
        </row>
        <row r="1125">
          <cell r="C1125" t="str">
            <v>PO KL</v>
          </cell>
          <cell r="E1125" t="str">
            <v>Pomoc techniczna</v>
          </cell>
          <cell r="F1125">
            <v>75018</v>
          </cell>
          <cell r="H1125">
            <v>586314</v>
          </cell>
          <cell r="I1125">
            <v>291584</v>
          </cell>
          <cell r="M1125" t="str">
            <v>EFS</v>
          </cell>
          <cell r="N1125" t="str">
            <v>Wydatki</v>
          </cell>
          <cell r="O1125" t="str">
            <v>Bieżący</v>
          </cell>
        </row>
        <row r="1126">
          <cell r="C1126" t="str">
            <v>Program Współpracy Transgranicznej Południowy Bałtyk 2007-2013</v>
          </cell>
          <cell r="E1126" t="str">
            <v>MOMENT- Nowoczesne zarządzanie wodą w południowycm obszarze Morza Bałtyckiego</v>
          </cell>
          <cell r="F1126">
            <v>90095</v>
          </cell>
          <cell r="H1126">
            <v>23800</v>
          </cell>
          <cell r="I1126">
            <v>5906</v>
          </cell>
          <cell r="M1126" t="str">
            <v>Ochrona Środowiska</v>
          </cell>
          <cell r="N1126" t="str">
            <v>Wydatki</v>
          </cell>
          <cell r="O1126" t="str">
            <v>Bieżący</v>
          </cell>
        </row>
        <row r="1127">
          <cell r="C1127" t="str">
            <v>PO KL</v>
          </cell>
          <cell r="E1127" t="str">
            <v>Pomoc techniczna</v>
          </cell>
          <cell r="F1127">
            <v>75018</v>
          </cell>
          <cell r="H1127">
            <v>36977</v>
          </cell>
          <cell r="I1127">
            <v>33391</v>
          </cell>
          <cell r="M1127" t="str">
            <v>EFS</v>
          </cell>
          <cell r="N1127" t="str">
            <v>Wydatki</v>
          </cell>
          <cell r="O1127" t="str">
            <v>Bieżący</v>
          </cell>
        </row>
        <row r="1128">
          <cell r="C1128" t="str">
            <v>Program Współpracy Transgranicznej Południowy Bałtyk 2007-2013</v>
          </cell>
          <cell r="E1128" t="str">
            <v>MOMENT- Nowoczesne zarządzanie wodą w południowycm obszarze Morza Bałtyckiego</v>
          </cell>
          <cell r="F1128">
            <v>90095</v>
          </cell>
          <cell r="H1128">
            <v>29829</v>
          </cell>
          <cell r="I1128">
            <v>0</v>
          </cell>
          <cell r="M1128" t="str">
            <v>Ochrona Środowiska</v>
          </cell>
          <cell r="N1128" t="str">
            <v>Wydatki</v>
          </cell>
          <cell r="O1128" t="str">
            <v>Bieżący</v>
          </cell>
        </row>
        <row r="1129">
          <cell r="C1129" t="str">
            <v>Program Współpracy Transgranicznej Południowy Bałtyk 2007-2013</v>
          </cell>
          <cell r="E1129" t="str">
            <v>MOMENT- Nowoczesne zarządzanie wodą w południowycm obszarze Morza Bałtyckiego</v>
          </cell>
          <cell r="F1129">
            <v>90095</v>
          </cell>
          <cell r="H1129">
            <v>-21328</v>
          </cell>
          <cell r="I1129">
            <v>0</v>
          </cell>
          <cell r="M1129" t="str">
            <v>Ochrona Środowiska</v>
          </cell>
          <cell r="N1129" t="str">
            <v>Wydatki</v>
          </cell>
          <cell r="O1129" t="str">
            <v>Bieżący</v>
          </cell>
        </row>
        <row r="1130">
          <cell r="C1130" t="str">
            <v>PO KL</v>
          </cell>
          <cell r="E1130" t="str">
            <v>Pomoc techniczna</v>
          </cell>
          <cell r="F1130">
            <v>75018</v>
          </cell>
          <cell r="H1130">
            <v>94678</v>
          </cell>
          <cell r="I1130">
            <v>48275</v>
          </cell>
          <cell r="M1130" t="str">
            <v>EFS</v>
          </cell>
          <cell r="N1130" t="str">
            <v>Wydatki</v>
          </cell>
          <cell r="O1130" t="str">
            <v>Bieżący</v>
          </cell>
        </row>
        <row r="1131">
          <cell r="C1131" t="str">
            <v>PO KL</v>
          </cell>
          <cell r="E1131" t="str">
            <v>Pomoc techniczna</v>
          </cell>
          <cell r="F1131">
            <v>75018</v>
          </cell>
          <cell r="H1131">
            <v>15271</v>
          </cell>
          <cell r="I1131">
            <v>7164</v>
          </cell>
          <cell r="M1131" t="str">
            <v>EFS</v>
          </cell>
          <cell r="N1131" t="str">
            <v>Wydatki</v>
          </cell>
          <cell r="O1131" t="str">
            <v>Bieżący</v>
          </cell>
        </row>
        <row r="1132">
          <cell r="C1132" t="str">
            <v>Program Współpracy Transgranicznej Południowy Bałtyk 2007-2013</v>
          </cell>
          <cell r="E1132" t="str">
            <v>MOMENT- Nowoczesne zarządzanie wodą w południowycm obszarze Morza Bałtyckiego</v>
          </cell>
          <cell r="F1132">
            <v>90095</v>
          </cell>
          <cell r="H1132">
            <v>58828</v>
          </cell>
          <cell r="I1132">
            <v>0</v>
          </cell>
          <cell r="M1132" t="str">
            <v>Ochrona Środowiska</v>
          </cell>
          <cell r="N1132" t="str">
            <v>Dochody</v>
          </cell>
          <cell r="O1132" t="str">
            <v>Bieżący</v>
          </cell>
        </row>
        <row r="1133">
          <cell r="C1133" t="str">
            <v>Program Współpracy Transgranicznej Południowy Bałtyk 2007-2013</v>
          </cell>
          <cell r="E1133" t="str">
            <v>MOMENT- Nowoczesne zarządzanie wodą w południowycm obszarze Morza Bałtyckiego</v>
          </cell>
          <cell r="F1133">
            <v>90095</v>
          </cell>
          <cell r="H1133">
            <v>-21328</v>
          </cell>
          <cell r="I1133">
            <v>0</v>
          </cell>
          <cell r="M1133" t="str">
            <v>Ochrona Środowiska</v>
          </cell>
          <cell r="N1133" t="str">
            <v>Dochody</v>
          </cell>
          <cell r="O1133" t="str">
            <v>Bieżący</v>
          </cell>
        </row>
        <row r="1134">
          <cell r="C1134" t="str">
            <v>RPO</v>
          </cell>
          <cell r="E1134" t="str">
            <v>Wypromowanie Marki Warmii i Mazur w układzie partnerskim sieci ENCORE</v>
          </cell>
          <cell r="F1134">
            <v>90095</v>
          </cell>
          <cell r="H1134">
            <v>40800</v>
          </cell>
          <cell r="I1134">
            <v>6250</v>
          </cell>
          <cell r="M1134" t="str">
            <v>Ochrona Środowiska</v>
          </cell>
          <cell r="N1134" t="str">
            <v>Wydatki</v>
          </cell>
          <cell r="O1134" t="str">
            <v>Bieżący</v>
          </cell>
        </row>
        <row r="1135">
          <cell r="C1135" t="str">
            <v>RPO</v>
          </cell>
          <cell r="E1135" t="str">
            <v>Wypromowanie Marki Warmii i Mazur w układzie partnerskim sieci ENCORE</v>
          </cell>
          <cell r="F1135">
            <v>90095</v>
          </cell>
          <cell r="H1135">
            <v>-34549</v>
          </cell>
          <cell r="I1135">
            <v>0</v>
          </cell>
          <cell r="M1135" t="str">
            <v>Ochrona Środowiska</v>
          </cell>
          <cell r="N1135" t="str">
            <v>Wydatki</v>
          </cell>
          <cell r="O1135" t="str">
            <v>Bieżący</v>
          </cell>
        </row>
        <row r="1136">
          <cell r="C1136" t="str">
            <v>PO KL</v>
          </cell>
          <cell r="E1136" t="str">
            <v>Pomoc techniczna</v>
          </cell>
          <cell r="F1136">
            <v>75018</v>
          </cell>
          <cell r="H1136">
            <v>10400</v>
          </cell>
          <cell r="I1136">
            <v>990</v>
          </cell>
          <cell r="M1136" t="str">
            <v>EFS</v>
          </cell>
          <cell r="N1136" t="str">
            <v>Wydatki</v>
          </cell>
          <cell r="O1136" t="str">
            <v>Bieżący</v>
          </cell>
        </row>
        <row r="1137">
          <cell r="C1137" t="str">
            <v>PO KL</v>
          </cell>
          <cell r="E1137" t="str">
            <v>Pomoc techniczna</v>
          </cell>
          <cell r="F1137">
            <v>75018</v>
          </cell>
          <cell r="H1137">
            <v>9075</v>
          </cell>
          <cell r="I1137">
            <v>570</v>
          </cell>
          <cell r="M1137" t="str">
            <v>EFS</v>
          </cell>
          <cell r="N1137" t="str">
            <v>Wydatki</v>
          </cell>
          <cell r="O1137" t="str">
            <v>Bieżący</v>
          </cell>
        </row>
        <row r="1138">
          <cell r="C1138" t="str">
            <v>RPO</v>
          </cell>
          <cell r="E1138" t="str">
            <v>Wypromowanie Marki Warmii i Mazur w układzie partnerskim sieci ENCORE</v>
          </cell>
          <cell r="F1138">
            <v>90095</v>
          </cell>
          <cell r="H1138">
            <v>29750</v>
          </cell>
          <cell r="I1138">
            <v>26680</v>
          </cell>
          <cell r="M1138" t="str">
            <v>Ochrona Środowiska</v>
          </cell>
          <cell r="N1138" t="str">
            <v>Wydatki</v>
          </cell>
          <cell r="O1138" t="str">
            <v>Bieżący</v>
          </cell>
        </row>
        <row r="1139">
          <cell r="C1139" t="str">
            <v>RPO</v>
          </cell>
          <cell r="E1139" t="str">
            <v>Wypromowanie Marki Warmii i Mazur w układzie partnerskim sieci ENCORE</v>
          </cell>
          <cell r="F1139">
            <v>90095</v>
          </cell>
          <cell r="H1139">
            <v>17000</v>
          </cell>
          <cell r="I1139">
            <v>0</v>
          </cell>
          <cell r="M1139" t="str">
            <v>Ochrona Środowiska</v>
          </cell>
          <cell r="N1139" t="str">
            <v>Wydatki</v>
          </cell>
          <cell r="O1139" t="str">
            <v>Bieżący</v>
          </cell>
        </row>
        <row r="1140">
          <cell r="C1140" t="str">
            <v>PO KL</v>
          </cell>
          <cell r="E1140" t="str">
            <v>Pomoc techniczna</v>
          </cell>
          <cell r="F1140">
            <v>75018</v>
          </cell>
          <cell r="H1140">
            <v>101850</v>
          </cell>
          <cell r="I1140">
            <v>27267</v>
          </cell>
          <cell r="M1140" t="str">
            <v>EFS</v>
          </cell>
          <cell r="N1140" t="str">
            <v>Wydatki</v>
          </cell>
          <cell r="O1140" t="str">
            <v>Bieżący</v>
          </cell>
        </row>
        <row r="1141">
          <cell r="C1141" t="str">
            <v>PO KL</v>
          </cell>
          <cell r="E1141" t="str">
            <v>Pomoc techniczna</v>
          </cell>
          <cell r="F1141">
            <v>75018</v>
          </cell>
          <cell r="H1141">
            <v>31500</v>
          </cell>
          <cell r="I1141">
            <v>0</v>
          </cell>
          <cell r="M1141" t="str">
            <v>EFS</v>
          </cell>
          <cell r="N1141" t="str">
            <v>Wydatki</v>
          </cell>
          <cell r="O1141" t="str">
            <v>Bieżący</v>
          </cell>
        </row>
        <row r="1142">
          <cell r="C1142" t="str">
            <v>RPO</v>
          </cell>
          <cell r="E1142" t="str">
            <v>Wypromowanie Marki Warmii i Mazur w układzie partnerskim sieci ENCORE</v>
          </cell>
          <cell r="F1142">
            <v>90095</v>
          </cell>
          <cell r="H1142">
            <v>1700</v>
          </cell>
          <cell r="I1142">
            <v>0</v>
          </cell>
          <cell r="M1142" t="str">
            <v>Ochrona Środowiska</v>
          </cell>
          <cell r="N1142" t="str">
            <v>Wydatki</v>
          </cell>
          <cell r="O1142" t="str">
            <v>Bieżący</v>
          </cell>
        </row>
        <row r="1143">
          <cell r="C1143" t="str">
            <v>RPO</v>
          </cell>
          <cell r="E1143" t="str">
            <v>Wypromowanie Marki Warmii i Mazur w układzie partnerskim sieci ENCORE</v>
          </cell>
          <cell r="F1143">
            <v>90095</v>
          </cell>
          <cell r="H1143">
            <v>-1700</v>
          </cell>
          <cell r="I1143">
            <v>0</v>
          </cell>
          <cell r="M1143" t="str">
            <v>Ochrona Środowiska</v>
          </cell>
          <cell r="N1143" t="str">
            <v>Wydatki</v>
          </cell>
          <cell r="O1143" t="str">
            <v>Bieżący</v>
          </cell>
        </row>
        <row r="1144">
          <cell r="C1144" t="str">
            <v>PO KL</v>
          </cell>
          <cell r="E1144" t="str">
            <v>Pomoc techniczna</v>
          </cell>
          <cell r="F1144">
            <v>75018</v>
          </cell>
          <cell r="H1144">
            <v>10770</v>
          </cell>
          <cell r="I1144">
            <v>2448</v>
          </cell>
          <cell r="M1144" t="str">
            <v>EFS</v>
          </cell>
          <cell r="N1144" t="str">
            <v>Wydatki</v>
          </cell>
          <cell r="O1144" t="str">
            <v>Bieżący</v>
          </cell>
        </row>
        <row r="1145">
          <cell r="C1145" t="str">
            <v>PO KL</v>
          </cell>
          <cell r="E1145" t="str">
            <v>Pomoc techniczna</v>
          </cell>
          <cell r="F1145">
            <v>75018</v>
          </cell>
          <cell r="H1145">
            <v>32852</v>
          </cell>
          <cell r="I1145">
            <v>3963</v>
          </cell>
          <cell r="M1145" t="str">
            <v>EFS</v>
          </cell>
          <cell r="N1145" t="str">
            <v>Wydatki</v>
          </cell>
          <cell r="O1145" t="str">
            <v>Bieżący</v>
          </cell>
        </row>
        <row r="1146">
          <cell r="C1146" t="str">
            <v>RPO</v>
          </cell>
          <cell r="E1146" t="str">
            <v>Wypromowanie Marki Warmii i Mazur w układzie partnerskim sieci ENCORE</v>
          </cell>
          <cell r="F1146">
            <v>75861</v>
          </cell>
          <cell r="H1146">
            <v>72250</v>
          </cell>
          <cell r="I1146">
            <v>0</v>
          </cell>
          <cell r="M1146" t="str">
            <v>Ochrona Środowiska</v>
          </cell>
          <cell r="N1146" t="str">
            <v>Dochody</v>
          </cell>
          <cell r="O1146" t="str">
            <v>Bieżący</v>
          </cell>
        </row>
        <row r="1147">
          <cell r="C1147" t="str">
            <v>RPO</v>
          </cell>
          <cell r="E1147" t="str">
            <v>Wypromowanie Marki Warmii i Mazur w układzie partnerskim sieci ENCORE</v>
          </cell>
          <cell r="F1147">
            <v>75861</v>
          </cell>
          <cell r="H1147">
            <v>-19249</v>
          </cell>
          <cell r="I1147">
            <v>0</v>
          </cell>
          <cell r="M1147" t="str">
            <v>Ochrona Środowiska</v>
          </cell>
          <cell r="N1147" t="str">
            <v>Dochody</v>
          </cell>
          <cell r="O1147" t="str">
            <v>Bieżący</v>
          </cell>
        </row>
        <row r="1148">
          <cell r="C1148" t="str">
            <v>Program Rozwoju Obszarów Wiejskich 2007-2013</v>
          </cell>
          <cell r="E1148" t="str">
            <v>Pomoc techniczna</v>
          </cell>
          <cell r="F1148" t="str">
            <v>01041</v>
          </cell>
          <cell r="H1148">
            <v>1751152</v>
          </cell>
          <cell r="I1148">
            <v>638445</v>
          </cell>
          <cell r="M1148" t="str">
            <v>Obszary Wiejskie</v>
          </cell>
          <cell r="N1148" t="str">
            <v>Wydatki</v>
          </cell>
          <cell r="O1148" t="str">
            <v>Bieżący</v>
          </cell>
        </row>
        <row r="1149">
          <cell r="C1149" t="str">
            <v>Program Rozwoju Obszarów Wiejskich 2007-2013</v>
          </cell>
          <cell r="E1149" t="str">
            <v>Pomoc techniczna</v>
          </cell>
          <cell r="F1149" t="str">
            <v>01041</v>
          </cell>
          <cell r="H1149">
            <v>161250</v>
          </cell>
          <cell r="I1149">
            <v>81794</v>
          </cell>
          <cell r="M1149" t="str">
            <v>Obszary Wiejskie</v>
          </cell>
          <cell r="N1149" t="str">
            <v>Wydatki</v>
          </cell>
          <cell r="O1149" t="str">
            <v>Bieżący</v>
          </cell>
        </row>
        <row r="1150">
          <cell r="C1150" t="str">
            <v>Program Rozwoju Obszarów Wiejskich 2007-2013</v>
          </cell>
          <cell r="E1150" t="str">
            <v>Pomoc techniczna</v>
          </cell>
          <cell r="F1150" t="str">
            <v>01041</v>
          </cell>
          <cell r="H1150">
            <v>284085</v>
          </cell>
          <cell r="I1150">
            <v>97683</v>
          </cell>
          <cell r="M1150" t="str">
            <v>Obszary Wiejskie</v>
          </cell>
          <cell r="N1150" t="str">
            <v>Wydatki</v>
          </cell>
          <cell r="O1150" t="str">
            <v>Bieżący</v>
          </cell>
        </row>
        <row r="1151">
          <cell r="C1151" t="str">
            <v>Program Rozwoju Obszarów Wiejskich 2007-2013</v>
          </cell>
          <cell r="E1151" t="str">
            <v>Pomoc techniczna</v>
          </cell>
          <cell r="F1151" t="str">
            <v>01041</v>
          </cell>
          <cell r="H1151">
            <v>53512</v>
          </cell>
          <cell r="I1151">
            <v>14258</v>
          </cell>
          <cell r="M1151" t="str">
            <v>Obszary Wiejskie</v>
          </cell>
          <cell r="N1151" t="str">
            <v>Wydatki</v>
          </cell>
          <cell r="O1151" t="str">
            <v>Bieżący</v>
          </cell>
        </row>
        <row r="1152">
          <cell r="C1152" t="str">
            <v>Program Rozwoju Obszarów Wiejskich 2007-2013</v>
          </cell>
          <cell r="E1152" t="str">
            <v>Pomoc techniczna</v>
          </cell>
          <cell r="F1152" t="str">
            <v>01041</v>
          </cell>
          <cell r="H1152">
            <v>53000</v>
          </cell>
          <cell r="I1152">
            <v>24305</v>
          </cell>
          <cell r="M1152" t="str">
            <v>Obszary Wiejskie</v>
          </cell>
          <cell r="N1152" t="str">
            <v>Wydatki</v>
          </cell>
          <cell r="O1152" t="str">
            <v>Bieżący</v>
          </cell>
        </row>
        <row r="1153">
          <cell r="C1153" t="str">
            <v>Program Rozwoju Obszarów Wiejskich 2007-2013</v>
          </cell>
          <cell r="E1153" t="str">
            <v>Pomoc techniczna</v>
          </cell>
          <cell r="F1153" t="str">
            <v>01041</v>
          </cell>
          <cell r="H1153">
            <v>75000</v>
          </cell>
          <cell r="I1153">
            <v>29495</v>
          </cell>
          <cell r="M1153" t="str">
            <v>Obszary Wiejskie</v>
          </cell>
          <cell r="N1153" t="str">
            <v>Wydatki</v>
          </cell>
          <cell r="O1153" t="str">
            <v>Bieżący</v>
          </cell>
        </row>
        <row r="1154">
          <cell r="C1154" t="str">
            <v>Program Rozwoju Obszarów Wiejskich 2007-2013</v>
          </cell>
          <cell r="E1154" t="str">
            <v>Pomoc techniczna</v>
          </cell>
          <cell r="F1154" t="str">
            <v>01041</v>
          </cell>
          <cell r="H1154">
            <v>26250</v>
          </cell>
          <cell r="I1154">
            <v>0</v>
          </cell>
          <cell r="M1154" t="str">
            <v>Obszary Wiejskie</v>
          </cell>
          <cell r="N1154" t="str">
            <v>Wydatki</v>
          </cell>
          <cell r="O1154" t="str">
            <v>Bieżący</v>
          </cell>
        </row>
        <row r="1155">
          <cell r="C1155" t="str">
            <v>Program Rozwoju Obszarów Wiejskich 2007-2013</v>
          </cell>
          <cell r="E1155" t="str">
            <v>Pomoc techniczna</v>
          </cell>
          <cell r="F1155" t="str">
            <v>01041</v>
          </cell>
          <cell r="H1155">
            <v>272760</v>
          </cell>
          <cell r="I1155">
            <v>46159</v>
          </cell>
          <cell r="M1155" t="str">
            <v>Obszary Wiejskie</v>
          </cell>
          <cell r="N1155" t="str">
            <v>Wydatki</v>
          </cell>
          <cell r="O1155" t="str">
            <v>Bieżący</v>
          </cell>
        </row>
        <row r="1156">
          <cell r="C1156" t="str">
            <v>Program Rozwoju Obszarów Wiejskich 2007-2013</v>
          </cell>
          <cell r="E1156" t="str">
            <v>Pomoc techniczna</v>
          </cell>
          <cell r="F1156" t="str">
            <v>01041</v>
          </cell>
          <cell r="H1156">
            <v>1577041</v>
          </cell>
          <cell r="I1156">
            <v>296240</v>
          </cell>
          <cell r="M1156" t="str">
            <v>Obszary Wiejskie</v>
          </cell>
          <cell r="N1156" t="str">
            <v>Wydatki</v>
          </cell>
          <cell r="O1156" t="str">
            <v>Bieżący</v>
          </cell>
        </row>
        <row r="1157">
          <cell r="C1157" t="str">
            <v>Program Rozwoju Obszarów Wiejskich 2007-2013</v>
          </cell>
          <cell r="E1157" t="str">
            <v>Pomoc techniczna</v>
          </cell>
          <cell r="F1157" t="str">
            <v>01041</v>
          </cell>
          <cell r="H1157">
            <v>-44250</v>
          </cell>
          <cell r="I1157">
            <v>0</v>
          </cell>
          <cell r="M1157" t="str">
            <v>Obszary Wiejskie</v>
          </cell>
          <cell r="N1157" t="str">
            <v>Wydatki</v>
          </cell>
          <cell r="O1157" t="str">
            <v>Bieżący</v>
          </cell>
        </row>
        <row r="1158">
          <cell r="C1158" t="str">
            <v>Program Rozwoju Obszarów Wiejskich 2007-2013</v>
          </cell>
          <cell r="E1158" t="str">
            <v>Pomoc techniczna</v>
          </cell>
          <cell r="F1158" t="str">
            <v>01041</v>
          </cell>
          <cell r="H1158">
            <v>8700</v>
          </cell>
          <cell r="I1158">
            <v>0</v>
          </cell>
          <cell r="M1158" t="str">
            <v>Obszary Wiejskie</v>
          </cell>
          <cell r="N1158" t="str">
            <v>Wydatki</v>
          </cell>
          <cell r="O1158" t="str">
            <v>Bieżący</v>
          </cell>
        </row>
        <row r="1159">
          <cell r="C1159" t="str">
            <v>Program Rozwoju Obszarów Wiejskich 2007-2013</v>
          </cell>
          <cell r="E1159" t="str">
            <v>Pomoc techniczna</v>
          </cell>
          <cell r="F1159" t="str">
            <v>01041</v>
          </cell>
          <cell r="H1159">
            <v>17475</v>
          </cell>
          <cell r="I1159">
            <v>2155</v>
          </cell>
          <cell r="M1159" t="str">
            <v>Obszary Wiejskie</v>
          </cell>
          <cell r="N1159" t="str">
            <v>Wydatki</v>
          </cell>
          <cell r="O1159" t="str">
            <v>Bieżący</v>
          </cell>
        </row>
        <row r="1160">
          <cell r="C1160" t="str">
            <v>Program Rozwoju Obszarów Wiejskich 2007-2013</v>
          </cell>
          <cell r="E1160" t="str">
            <v>Pomoc techniczna</v>
          </cell>
          <cell r="F1160" t="str">
            <v>01041</v>
          </cell>
          <cell r="H1160">
            <v>18750</v>
          </cell>
          <cell r="I1160">
            <v>4997</v>
          </cell>
          <cell r="M1160" t="str">
            <v>Obszary Wiejskie</v>
          </cell>
          <cell r="N1160" t="str">
            <v>Wydatki</v>
          </cell>
          <cell r="O1160" t="str">
            <v>Bieżący</v>
          </cell>
        </row>
        <row r="1161">
          <cell r="C1161" t="str">
            <v>Program Rozwoju Obszarów Wiejskich 2007-2013</v>
          </cell>
          <cell r="E1161" t="str">
            <v>Pomoc techniczna</v>
          </cell>
          <cell r="F1161" t="str">
            <v>01041</v>
          </cell>
          <cell r="H1161">
            <v>44250</v>
          </cell>
          <cell r="I1161">
            <v>0</v>
          </cell>
          <cell r="M1161" t="str">
            <v>Obszary Wiejskie</v>
          </cell>
          <cell r="N1161" t="str">
            <v>Wydatki</v>
          </cell>
          <cell r="O1161" t="str">
            <v>Bieżący</v>
          </cell>
        </row>
        <row r="1162">
          <cell r="C1162" t="str">
            <v>Program Rozwoju Obszarów Wiejskich 2007-2013</v>
          </cell>
          <cell r="E1162" t="str">
            <v>Pomoc techniczna</v>
          </cell>
          <cell r="F1162" t="str">
            <v>01041</v>
          </cell>
          <cell r="H1162">
            <v>7500</v>
          </cell>
          <cell r="I1162">
            <v>341</v>
          </cell>
          <cell r="M1162" t="str">
            <v>Obszary Wiejskie</v>
          </cell>
          <cell r="N1162" t="str">
            <v>Wydatki</v>
          </cell>
          <cell r="O1162" t="str">
            <v>Bieżący</v>
          </cell>
        </row>
        <row r="1163">
          <cell r="C1163" t="str">
            <v>Program Rozwoju Obszarów Wiejskich 2007-2013</v>
          </cell>
          <cell r="E1163" t="str">
            <v>Pomoc techniczna</v>
          </cell>
          <cell r="F1163" t="str">
            <v>01041</v>
          </cell>
          <cell r="H1163">
            <v>81525</v>
          </cell>
          <cell r="I1163">
            <v>5625</v>
          </cell>
          <cell r="M1163" t="str">
            <v>Obszary Wiejskie</v>
          </cell>
          <cell r="N1163" t="str">
            <v>Wydatki</v>
          </cell>
          <cell r="O1163" t="str">
            <v>Bieżący</v>
          </cell>
        </row>
        <row r="1164">
          <cell r="C1164" t="str">
            <v>Program Rozwoju Obszarów Wiejskich 2007-2013</v>
          </cell>
          <cell r="E1164" t="str">
            <v>Pomoc techniczna</v>
          </cell>
          <cell r="F1164" t="str">
            <v>01041</v>
          </cell>
          <cell r="H1164">
            <v>0</v>
          </cell>
          <cell r="M1164" t="str">
            <v>Obszary Wiejskie</v>
          </cell>
          <cell r="N1164" t="str">
            <v>Wydatki</v>
          </cell>
          <cell r="O1164" t="str">
            <v>Bieżący</v>
          </cell>
        </row>
        <row r="1165">
          <cell r="C1165" t="str">
            <v>Program Rozwoju Obszarów Wiejskich 2007-2013</v>
          </cell>
          <cell r="E1165" t="str">
            <v>Pomoc techniczna</v>
          </cell>
          <cell r="F1165" t="str">
            <v>01041</v>
          </cell>
          <cell r="H1165">
            <v>0</v>
          </cell>
          <cell r="M1165" t="str">
            <v>Obszary Wiejskie</v>
          </cell>
          <cell r="N1165" t="str">
            <v>Wydatki</v>
          </cell>
          <cell r="O1165" t="str">
            <v>Bieżący</v>
          </cell>
        </row>
        <row r="1166">
          <cell r="C1166" t="str">
            <v>Program Rozwoju Obszarów Wiejskich 2007-2013</v>
          </cell>
          <cell r="E1166" t="str">
            <v>Pomoc techniczna</v>
          </cell>
          <cell r="F1166" t="str">
            <v>01041</v>
          </cell>
          <cell r="H1166">
            <v>118000</v>
          </cell>
          <cell r="I1166">
            <v>0</v>
          </cell>
          <cell r="M1166" t="str">
            <v>Obszary Wiejskie</v>
          </cell>
          <cell r="N1166" t="str">
            <v>Wydatki</v>
          </cell>
          <cell r="O1166" t="str">
            <v>Majątkowy</v>
          </cell>
        </row>
        <row r="1167">
          <cell r="C1167" t="str">
            <v>Program Rozwoju Obszarów Wiejskich 2007-2013</v>
          </cell>
          <cell r="E1167" t="str">
            <v>Pomoc techniczna</v>
          </cell>
          <cell r="F1167" t="str">
            <v>01041</v>
          </cell>
          <cell r="H1167">
            <v>583718</v>
          </cell>
          <cell r="I1167">
            <v>212815</v>
          </cell>
          <cell r="M1167" t="str">
            <v>Obszary Wiejskie</v>
          </cell>
          <cell r="N1167" t="str">
            <v>Wydatki</v>
          </cell>
          <cell r="O1167" t="str">
            <v>Bieżący</v>
          </cell>
        </row>
        <row r="1168">
          <cell r="C1168" t="str">
            <v>Program Rozwoju Obszarów Wiejskich 2007-2013</v>
          </cell>
          <cell r="E1168" t="str">
            <v>Pomoc techniczna</v>
          </cell>
          <cell r="F1168" t="str">
            <v>01041</v>
          </cell>
          <cell r="H1168">
            <v>53750</v>
          </cell>
          <cell r="I1168">
            <v>27265</v>
          </cell>
          <cell r="M1168" t="str">
            <v>Obszary Wiejskie</v>
          </cell>
          <cell r="N1168" t="str">
            <v>Wydatki</v>
          </cell>
          <cell r="O1168" t="str">
            <v>Bieżący</v>
          </cell>
        </row>
        <row r="1169">
          <cell r="C1169" t="str">
            <v>Program Rozwoju Obszarów Wiejskich 2007-2013</v>
          </cell>
          <cell r="E1169" t="str">
            <v>Pomoc techniczna</v>
          </cell>
          <cell r="F1169" t="str">
            <v>01041</v>
          </cell>
          <cell r="H1169">
            <v>94695</v>
          </cell>
          <cell r="I1169">
            <v>32561</v>
          </cell>
          <cell r="M1169" t="str">
            <v>Obszary Wiejskie</v>
          </cell>
          <cell r="N1169" t="str">
            <v>Wydatki</v>
          </cell>
          <cell r="O1169" t="str">
            <v>Bieżący</v>
          </cell>
        </row>
        <row r="1170">
          <cell r="C1170" t="str">
            <v>Program Rozwoju Obszarów Wiejskich 2007-2013</v>
          </cell>
          <cell r="E1170" t="str">
            <v>Pomoc techniczna</v>
          </cell>
          <cell r="F1170" t="str">
            <v>01041</v>
          </cell>
          <cell r="H1170">
            <v>17838</v>
          </cell>
          <cell r="I1170">
            <v>4753</v>
          </cell>
          <cell r="M1170" t="str">
            <v>Obszary Wiejskie</v>
          </cell>
          <cell r="N1170" t="str">
            <v>Wydatki</v>
          </cell>
          <cell r="O1170" t="str">
            <v>Bieżący</v>
          </cell>
        </row>
        <row r="1171">
          <cell r="C1171" t="str">
            <v>Program Rozwoju Obszarów Wiejskich 2007-2013</v>
          </cell>
          <cell r="E1171" t="str">
            <v>Pomoc techniczna</v>
          </cell>
          <cell r="F1171" t="str">
            <v>01041</v>
          </cell>
          <cell r="H1171">
            <v>17000</v>
          </cell>
          <cell r="I1171">
            <v>8102</v>
          </cell>
          <cell r="M1171" t="str">
            <v>Obszary Wiejskie</v>
          </cell>
          <cell r="N1171" t="str">
            <v>Wydatki</v>
          </cell>
          <cell r="O1171" t="str">
            <v>Bieżący</v>
          </cell>
        </row>
        <row r="1172">
          <cell r="C1172" t="str">
            <v>Program Rozwoju Obszarów Wiejskich 2007-2013</v>
          </cell>
          <cell r="E1172" t="str">
            <v>Pomoc techniczna</v>
          </cell>
          <cell r="F1172" t="str">
            <v>01041</v>
          </cell>
          <cell r="H1172">
            <v>8750</v>
          </cell>
          <cell r="I1172">
            <v>0</v>
          </cell>
          <cell r="M1172" t="str">
            <v>Obszary Wiejskie</v>
          </cell>
          <cell r="N1172" t="str">
            <v>Wydatki</v>
          </cell>
          <cell r="O1172" t="str">
            <v>Bieżący</v>
          </cell>
        </row>
        <row r="1173">
          <cell r="C1173" t="str">
            <v>Program Rozwoju Obszarów Wiejskich 2007-2013</v>
          </cell>
          <cell r="E1173" t="str">
            <v>Pomoc techniczna</v>
          </cell>
          <cell r="F1173" t="str">
            <v>01041</v>
          </cell>
          <cell r="H1173">
            <v>90920</v>
          </cell>
          <cell r="I1173">
            <v>15387</v>
          </cell>
          <cell r="M1173" t="str">
            <v>Obszary Wiejskie</v>
          </cell>
          <cell r="N1173" t="str">
            <v>Wydatki</v>
          </cell>
          <cell r="O1173" t="str">
            <v>Bieżący</v>
          </cell>
        </row>
        <row r="1174">
          <cell r="C1174" t="str">
            <v>Program Rozwoju Obszarów Wiejskich 2007-2013</v>
          </cell>
          <cell r="E1174" t="str">
            <v>Pomoc techniczna</v>
          </cell>
          <cell r="F1174" t="str">
            <v>01041</v>
          </cell>
          <cell r="H1174">
            <v>525679</v>
          </cell>
          <cell r="I1174">
            <v>98747</v>
          </cell>
          <cell r="M1174" t="str">
            <v>Obszary Wiejskie</v>
          </cell>
          <cell r="N1174" t="str">
            <v>Wydatki</v>
          </cell>
          <cell r="O1174" t="str">
            <v>Bieżący</v>
          </cell>
        </row>
        <row r="1175">
          <cell r="C1175" t="str">
            <v>Program Rozwoju Obszarów Wiejskich 2007-2013</v>
          </cell>
          <cell r="E1175" t="str">
            <v>Pomoc techniczna</v>
          </cell>
          <cell r="F1175" t="str">
            <v>01041</v>
          </cell>
          <cell r="H1175">
            <v>-14750</v>
          </cell>
          <cell r="I1175">
            <v>0</v>
          </cell>
          <cell r="M1175" t="str">
            <v>Obszary Wiejskie</v>
          </cell>
          <cell r="N1175" t="str">
            <v>Wydatki</v>
          </cell>
          <cell r="O1175" t="str">
            <v>Bieżący</v>
          </cell>
        </row>
        <row r="1176">
          <cell r="C1176" t="str">
            <v>Program Rozwoju Obszarów Wiejskich 2007-2013</v>
          </cell>
          <cell r="E1176" t="str">
            <v>Pomoc techniczna</v>
          </cell>
          <cell r="F1176" t="str">
            <v>01041</v>
          </cell>
          <cell r="H1176">
            <v>2900</v>
          </cell>
          <cell r="I1176">
            <v>0</v>
          </cell>
          <cell r="M1176" t="str">
            <v>Obszary Wiejskie</v>
          </cell>
          <cell r="N1176" t="str">
            <v>Wydatki</v>
          </cell>
          <cell r="O1176" t="str">
            <v>Bieżący</v>
          </cell>
        </row>
        <row r="1177">
          <cell r="C1177" t="str">
            <v>Program Rozwoju Obszarów Wiejskich 2007-2013</v>
          </cell>
          <cell r="E1177" t="str">
            <v>Pomoc techniczna</v>
          </cell>
          <cell r="F1177" t="str">
            <v>01041</v>
          </cell>
          <cell r="H1177">
            <v>5825</v>
          </cell>
          <cell r="I1177">
            <v>718</v>
          </cell>
          <cell r="M1177" t="str">
            <v>Obszary Wiejskie</v>
          </cell>
          <cell r="N1177" t="str">
            <v>Wydatki</v>
          </cell>
          <cell r="O1177" t="str">
            <v>Bieżący</v>
          </cell>
        </row>
        <row r="1178">
          <cell r="C1178" t="str">
            <v>Program Rozwoju Obszarów Wiejskich 2007-2013</v>
          </cell>
          <cell r="E1178" t="str">
            <v>Pomoc techniczna</v>
          </cell>
          <cell r="F1178" t="str">
            <v>01041</v>
          </cell>
          <cell r="H1178">
            <v>6250</v>
          </cell>
          <cell r="I1178">
            <v>1666</v>
          </cell>
          <cell r="M1178" t="str">
            <v>Obszary Wiejskie</v>
          </cell>
          <cell r="N1178" t="str">
            <v>Wydatki</v>
          </cell>
          <cell r="O1178" t="str">
            <v>Bieżący</v>
          </cell>
        </row>
        <row r="1179">
          <cell r="C1179" t="str">
            <v>Program Rozwoju Obszarów Wiejskich 2007-2013</v>
          </cell>
          <cell r="E1179" t="str">
            <v>Pomoc techniczna</v>
          </cell>
          <cell r="F1179" t="str">
            <v>01041</v>
          </cell>
          <cell r="H1179">
            <v>14750</v>
          </cell>
          <cell r="I1179">
            <v>0</v>
          </cell>
          <cell r="M1179" t="str">
            <v>Obszary Wiejskie</v>
          </cell>
          <cell r="N1179" t="str">
            <v>Wydatki</v>
          </cell>
          <cell r="O1179" t="str">
            <v>Bieżący</v>
          </cell>
        </row>
        <row r="1180">
          <cell r="C1180" t="str">
            <v>Program Rozwoju Obszarów Wiejskich 2007-2013</v>
          </cell>
          <cell r="E1180" t="str">
            <v>Pomoc techniczna</v>
          </cell>
          <cell r="F1180" t="str">
            <v>01041</v>
          </cell>
          <cell r="H1180">
            <v>2500</v>
          </cell>
          <cell r="I1180">
            <v>114</v>
          </cell>
          <cell r="M1180" t="str">
            <v>Obszary Wiejskie</v>
          </cell>
          <cell r="N1180" t="str">
            <v>Wydatki</v>
          </cell>
          <cell r="O1180" t="str">
            <v>Bieżący</v>
          </cell>
        </row>
        <row r="1181">
          <cell r="C1181" t="str">
            <v>Program Rozwoju Obszarów Wiejskich 2007-2013</v>
          </cell>
          <cell r="E1181" t="str">
            <v>Pomoc techniczna</v>
          </cell>
          <cell r="F1181" t="str">
            <v>01041</v>
          </cell>
          <cell r="H1181">
            <v>27175</v>
          </cell>
          <cell r="I1181">
            <v>1875</v>
          </cell>
          <cell r="M1181" t="str">
            <v>Obszary Wiejskie</v>
          </cell>
          <cell r="N1181" t="str">
            <v>Wydatki</v>
          </cell>
          <cell r="O1181" t="str">
            <v>Bieżący</v>
          </cell>
        </row>
        <row r="1182">
          <cell r="C1182" t="str">
            <v>Program Rozwoju Obszarów Wiejskich 2007-2013</v>
          </cell>
          <cell r="E1182" t="str">
            <v>Pomoc techniczna</v>
          </cell>
          <cell r="F1182" t="str">
            <v>01041</v>
          </cell>
          <cell r="H1182">
            <v>0</v>
          </cell>
          <cell r="I1182">
            <v>0</v>
          </cell>
          <cell r="M1182" t="str">
            <v>Obszary Wiejskie</v>
          </cell>
          <cell r="N1182" t="str">
            <v>Wydatki</v>
          </cell>
          <cell r="O1182" t="str">
            <v>Bieżący</v>
          </cell>
        </row>
        <row r="1183">
          <cell r="C1183" t="str">
            <v>Program Rozwoju Obszarów Wiejskich 2007-2013</v>
          </cell>
          <cell r="E1183" t="str">
            <v>Pomoc techniczna</v>
          </cell>
          <cell r="F1183" t="str">
            <v>01041</v>
          </cell>
          <cell r="H1183">
            <v>0</v>
          </cell>
          <cell r="I1183">
            <v>0</v>
          </cell>
          <cell r="M1183" t="str">
            <v>Obszary Wiejskie</v>
          </cell>
          <cell r="N1183" t="str">
            <v>Wydatki</v>
          </cell>
          <cell r="O1183" t="str">
            <v>Bieżący</v>
          </cell>
        </row>
        <row r="1184">
          <cell r="C1184" t="str">
            <v>Program Rozwoju Obszarów Wiejskich 2007-2013</v>
          </cell>
          <cell r="E1184" t="str">
            <v>Pomoc techniczna</v>
          </cell>
          <cell r="F1184" t="str">
            <v>01041</v>
          </cell>
          <cell r="H1184">
            <v>40000</v>
          </cell>
          <cell r="I1184">
            <v>0</v>
          </cell>
          <cell r="M1184" t="str">
            <v>Obszary Wiejskie</v>
          </cell>
          <cell r="N1184" t="str">
            <v>Wydatki</v>
          </cell>
          <cell r="O1184" t="str">
            <v>Majątkowy</v>
          </cell>
        </row>
        <row r="1185">
          <cell r="C1185" t="str">
            <v>Program Rozwoju Obszarów Wiejskich 2007-2013</v>
          </cell>
          <cell r="E1185" t="str">
            <v>Pomoc techniczna</v>
          </cell>
          <cell r="F1185" t="str">
            <v>01041</v>
          </cell>
          <cell r="H1185">
            <v>79120</v>
          </cell>
          <cell r="I1185">
            <v>14068</v>
          </cell>
          <cell r="M1185" t="str">
            <v>Obszary Wiejskie</v>
          </cell>
          <cell r="N1185" t="str">
            <v>Wydatki</v>
          </cell>
          <cell r="O1185" t="str">
            <v>Bieżący</v>
          </cell>
        </row>
        <row r="1186">
          <cell r="C1186" t="str">
            <v>Program Rozwoju Obszarów Wiejskich 2007-2013</v>
          </cell>
          <cell r="E1186" t="str">
            <v>Pomoc techniczna</v>
          </cell>
          <cell r="F1186" t="str">
            <v>01041</v>
          </cell>
          <cell r="H1186">
            <v>0</v>
          </cell>
          <cell r="I1186">
            <v>0</v>
          </cell>
          <cell r="M1186" t="str">
            <v>Obszary Wiejskie</v>
          </cell>
          <cell r="N1186" t="str">
            <v>Wydatki</v>
          </cell>
          <cell r="O1186" t="str">
            <v>Bieżący</v>
          </cell>
        </row>
        <row r="1187">
          <cell r="C1187" t="str">
            <v>Program Rozwoju Obszarów Wiejskich 2007-2013</v>
          </cell>
          <cell r="E1187" t="str">
            <v>Pomoc techniczna</v>
          </cell>
          <cell r="F1187" t="str">
            <v>01041</v>
          </cell>
          <cell r="H1187">
            <v>0</v>
          </cell>
          <cell r="I1187">
            <v>0</v>
          </cell>
          <cell r="M1187" t="str">
            <v>Obszary Wiejskie</v>
          </cell>
          <cell r="N1187" t="str">
            <v>Wydatki</v>
          </cell>
          <cell r="O1187" t="str">
            <v>Bieżący</v>
          </cell>
        </row>
        <row r="1188">
          <cell r="C1188" t="str">
            <v>Program Rozwoju Obszarów Wiejskich 2007-2013</v>
          </cell>
          <cell r="E1188" t="str">
            <v>Pomoc techniczna</v>
          </cell>
          <cell r="F1188" t="str">
            <v>01041</v>
          </cell>
          <cell r="H1188">
            <v>23300</v>
          </cell>
          <cell r="I1188">
            <v>1000</v>
          </cell>
          <cell r="M1188" t="str">
            <v>Obszary Wiejskie</v>
          </cell>
          <cell r="N1188" t="str">
            <v>Wydatki</v>
          </cell>
          <cell r="O1188" t="str">
            <v>Bieżący</v>
          </cell>
        </row>
        <row r="1189">
          <cell r="C1189" t="str">
            <v>Program Rozwoju Obszarów Wiejskich 2007-2013</v>
          </cell>
          <cell r="E1189" t="str">
            <v>Pomoc techniczna</v>
          </cell>
          <cell r="F1189" t="str">
            <v>01041</v>
          </cell>
          <cell r="H1189">
            <v>35000</v>
          </cell>
          <cell r="I1189">
            <v>0</v>
          </cell>
          <cell r="M1189" t="str">
            <v>Obszary Wiejskie</v>
          </cell>
          <cell r="N1189" t="str">
            <v>Wydatki</v>
          </cell>
          <cell r="O1189" t="str">
            <v>Majątkowy</v>
          </cell>
        </row>
        <row r="1190">
          <cell r="C1190" t="str">
            <v>Program Rozwoju Obszarów Wiejskich 2007-2013</v>
          </cell>
          <cell r="E1190" t="str">
            <v>Pomoc techniczna</v>
          </cell>
          <cell r="F1190" t="str">
            <v>01041</v>
          </cell>
          <cell r="H1190">
            <v>543280</v>
          </cell>
          <cell r="I1190">
            <v>74577</v>
          </cell>
          <cell r="M1190" t="str">
            <v>Obszary Wiejskie</v>
          </cell>
          <cell r="N1190" t="str">
            <v>Wydatki</v>
          </cell>
          <cell r="O1190" t="str">
            <v>Bieżący</v>
          </cell>
        </row>
        <row r="1191">
          <cell r="C1191" t="str">
            <v>Program Rozwoju Obszarów Wiejskich 2007-2013</v>
          </cell>
          <cell r="E1191" t="str">
            <v>Pomoc techniczna</v>
          </cell>
          <cell r="F1191" t="str">
            <v>01041</v>
          </cell>
          <cell r="H1191">
            <v>-3000</v>
          </cell>
          <cell r="I1191">
            <v>0</v>
          </cell>
          <cell r="M1191" t="str">
            <v>Obszary Wiejskie</v>
          </cell>
          <cell r="N1191" t="str">
            <v>Wydatki</v>
          </cell>
          <cell r="O1191" t="str">
            <v>Bieżący</v>
          </cell>
        </row>
        <row r="1192">
          <cell r="C1192" t="str">
            <v>Program Rozwoju Obszarów Wiejskich 2007-2013</v>
          </cell>
          <cell r="E1192" t="str">
            <v>Pomoc techniczna</v>
          </cell>
          <cell r="F1192" t="str">
            <v>01041</v>
          </cell>
          <cell r="H1192">
            <v>-11000</v>
          </cell>
          <cell r="I1192">
            <v>0</v>
          </cell>
          <cell r="M1192" t="str">
            <v>Obszary Wiejskie</v>
          </cell>
          <cell r="N1192" t="str">
            <v>Wydatki</v>
          </cell>
          <cell r="O1192" t="str">
            <v>Bieżący</v>
          </cell>
        </row>
        <row r="1193">
          <cell r="C1193" t="str">
            <v>Program Rozwoju Obszarów Wiejskich 2007-2013</v>
          </cell>
          <cell r="E1193" t="str">
            <v>Pomoc techniczna</v>
          </cell>
          <cell r="F1193" t="str">
            <v>01041</v>
          </cell>
          <cell r="H1193">
            <v>3000</v>
          </cell>
          <cell r="I1193">
            <v>96</v>
          </cell>
          <cell r="M1193" t="str">
            <v>Obszary Wiejskie</v>
          </cell>
          <cell r="N1193" t="str">
            <v>Wydatki</v>
          </cell>
          <cell r="O1193" t="str">
            <v>Bieżący</v>
          </cell>
        </row>
        <row r="1194">
          <cell r="C1194" t="str">
            <v>Program Rozwoju Obszarów Wiejskich 2007-2013</v>
          </cell>
          <cell r="E1194" t="str">
            <v>Pomoc techniczna</v>
          </cell>
          <cell r="F1194" t="str">
            <v>01041</v>
          </cell>
          <cell r="H1194">
            <v>11000</v>
          </cell>
          <cell r="I1194">
            <v>0</v>
          </cell>
          <cell r="M1194" t="str">
            <v>Obszary Wiejskie</v>
          </cell>
          <cell r="N1194" t="str">
            <v>Wydatki</v>
          </cell>
          <cell r="O1194" t="str">
            <v>Bieżący</v>
          </cell>
        </row>
        <row r="1195">
          <cell r="C1195" t="str">
            <v>Program Rozwoju Obszarów Wiejskich 2007-2013</v>
          </cell>
          <cell r="E1195" t="str">
            <v>Pomoc techniczna</v>
          </cell>
          <cell r="F1195" t="str">
            <v>01041</v>
          </cell>
          <cell r="H1195">
            <v>2600</v>
          </cell>
          <cell r="I1195">
            <v>0</v>
          </cell>
          <cell r="M1195" t="str">
            <v>Obszary Wiejskie</v>
          </cell>
          <cell r="N1195" t="str">
            <v>Wydatki</v>
          </cell>
          <cell r="O1195" t="str">
            <v>Bieżący</v>
          </cell>
        </row>
        <row r="1196">
          <cell r="C1196" t="str">
            <v>Program Rozwoju Obszarów Wiejskich 2007-2013</v>
          </cell>
          <cell r="E1196" t="str">
            <v>Pomoc techniczna</v>
          </cell>
          <cell r="F1196" t="str">
            <v>01041</v>
          </cell>
          <cell r="H1196">
            <v>5100</v>
          </cell>
          <cell r="I1196">
            <v>660</v>
          </cell>
          <cell r="M1196" t="str">
            <v>Obszary Wiejskie</v>
          </cell>
          <cell r="N1196" t="str">
            <v>Wydatki</v>
          </cell>
          <cell r="O1196" t="str">
            <v>Bieżący</v>
          </cell>
        </row>
        <row r="1197">
          <cell r="C1197" t="str">
            <v>Program Rozwoju Obszarów Wiejskich 2007-2013</v>
          </cell>
          <cell r="E1197" t="str">
            <v>Pomoc techniczna</v>
          </cell>
          <cell r="F1197" t="str">
            <v>01041</v>
          </cell>
          <cell r="H1197">
            <v>25000</v>
          </cell>
          <cell r="I1197">
            <v>9832</v>
          </cell>
          <cell r="M1197" t="str">
            <v>Obszary Wiejskie</v>
          </cell>
          <cell r="N1197" t="str">
            <v>Wydatki</v>
          </cell>
          <cell r="O1197" t="str">
            <v>Bieżący</v>
          </cell>
        </row>
        <row r="1198">
          <cell r="C1198" t="str">
            <v>Program Rozwoju Obszarów Wiejskich 2007-2013</v>
          </cell>
          <cell r="E1198" t="str">
            <v>Pomoc techniczna</v>
          </cell>
          <cell r="F1198" t="str">
            <v>01041</v>
          </cell>
          <cell r="H1198">
            <v>4313000</v>
          </cell>
          <cell r="I1198">
            <v>0</v>
          </cell>
          <cell r="M1198" t="str">
            <v>Obszary Wiejskie</v>
          </cell>
          <cell r="N1198" t="str">
            <v>Dochody</v>
          </cell>
          <cell r="O1198" t="str">
            <v>Bieżący</v>
          </cell>
        </row>
        <row r="1199">
          <cell r="C1199" t="str">
            <v>Program Rozwoju Obszarów Wiejskich 2007-2013</v>
          </cell>
          <cell r="E1199" t="str">
            <v>Pomoc techniczna</v>
          </cell>
          <cell r="F1199" t="str">
            <v>01041</v>
          </cell>
          <cell r="H1199">
            <v>1437000</v>
          </cell>
          <cell r="I1199">
            <v>0</v>
          </cell>
          <cell r="M1199" t="str">
            <v>Obszary Wiejskie</v>
          </cell>
          <cell r="N1199" t="str">
            <v>Dochody</v>
          </cell>
          <cell r="O1199" t="str">
            <v>Bieżący</v>
          </cell>
        </row>
        <row r="1200">
          <cell r="C1200" t="str">
            <v>Program Rozwoju Obszarów Wiejskich 2007-2013</v>
          </cell>
          <cell r="E1200" t="str">
            <v>Pomoc techniczna</v>
          </cell>
          <cell r="F1200" t="str">
            <v>01041</v>
          </cell>
          <cell r="H1200">
            <v>118000</v>
          </cell>
          <cell r="I1200">
            <v>0</v>
          </cell>
          <cell r="M1200" t="str">
            <v>Obszary Wiejskie</v>
          </cell>
          <cell r="N1200" t="str">
            <v>Dochody</v>
          </cell>
          <cell r="O1200" t="str">
            <v>Majątkowy</v>
          </cell>
        </row>
        <row r="1201">
          <cell r="C1201" t="str">
            <v>Program Rozwoju Obszarów Wiejskich 2007-2013</v>
          </cell>
          <cell r="E1201" t="str">
            <v>Pomoc techniczna</v>
          </cell>
          <cell r="F1201" t="str">
            <v>01041</v>
          </cell>
          <cell r="H1201">
            <v>40000</v>
          </cell>
          <cell r="I1201">
            <v>0</v>
          </cell>
          <cell r="M1201" t="str">
            <v>Obszary Wiejskie</v>
          </cell>
          <cell r="N1201" t="str">
            <v>Dochody</v>
          </cell>
          <cell r="O1201" t="str">
            <v>Majątkowy</v>
          </cell>
        </row>
        <row r="1211">
          <cell r="C1211" t="str">
            <v>PO KL</v>
          </cell>
          <cell r="E1211" t="str">
            <v>Pomoc techniczna</v>
          </cell>
          <cell r="F1211">
            <v>75018</v>
          </cell>
          <cell r="H1211">
            <v>7500</v>
          </cell>
          <cell r="I1211">
            <v>0</v>
          </cell>
          <cell r="M1211" t="str">
            <v>EFS</v>
          </cell>
          <cell r="N1211" t="str">
            <v>Wydatki</v>
          </cell>
          <cell r="O1211" t="str">
            <v>Majątkowy</v>
          </cell>
        </row>
        <row r="1212">
          <cell r="C1212" t="str">
            <v>PO KL</v>
          </cell>
          <cell r="E1212" t="str">
            <v>Pomoc techniczna</v>
          </cell>
          <cell r="F1212">
            <v>85332</v>
          </cell>
          <cell r="H1212">
            <v>368709</v>
          </cell>
          <cell r="I1212">
            <v>186001</v>
          </cell>
          <cell r="M1212" t="str">
            <v>WUP</v>
          </cell>
          <cell r="N1212" t="str">
            <v>Wydatki</v>
          </cell>
          <cell r="O1212" t="str">
            <v>Bieżący</v>
          </cell>
        </row>
        <row r="1213">
          <cell r="C1213" t="str">
            <v>PO KL</v>
          </cell>
          <cell r="E1213" t="str">
            <v>Pomoc techniczna</v>
          </cell>
          <cell r="F1213">
            <v>85332</v>
          </cell>
          <cell r="H1213">
            <v>33152</v>
          </cell>
          <cell r="I1213">
            <v>31344</v>
          </cell>
          <cell r="M1213" t="str">
            <v>WUP</v>
          </cell>
          <cell r="N1213" t="str">
            <v>Wydatki</v>
          </cell>
          <cell r="O1213" t="str">
            <v>Bieżący</v>
          </cell>
        </row>
        <row r="1214">
          <cell r="C1214" t="str">
            <v>PO KL</v>
          </cell>
          <cell r="E1214" t="str">
            <v>Pomoc techniczna</v>
          </cell>
          <cell r="F1214">
            <v>85332</v>
          </cell>
          <cell r="H1214">
            <v>61043</v>
          </cell>
          <cell r="I1214">
            <v>32596</v>
          </cell>
          <cell r="M1214" t="str">
            <v>WUP</v>
          </cell>
          <cell r="N1214" t="str">
            <v>Wydatki</v>
          </cell>
          <cell r="O1214" t="str">
            <v>Bieżący</v>
          </cell>
        </row>
        <row r="1215">
          <cell r="C1215" t="str">
            <v>PO KL</v>
          </cell>
          <cell r="E1215" t="str">
            <v>Pomoc techniczna</v>
          </cell>
          <cell r="F1215">
            <v>85332</v>
          </cell>
          <cell r="H1215">
            <v>9846</v>
          </cell>
          <cell r="I1215">
            <v>4215</v>
          </cell>
          <cell r="M1215" t="str">
            <v>WUP</v>
          </cell>
          <cell r="N1215" t="str">
            <v>Wydatki</v>
          </cell>
          <cell r="O1215" t="str">
            <v>Bieżący</v>
          </cell>
        </row>
        <row r="1216">
          <cell r="C1216" t="str">
            <v>PO KL</v>
          </cell>
          <cell r="E1216" t="str">
            <v>Pomoc techniczna</v>
          </cell>
          <cell r="F1216">
            <v>85332</v>
          </cell>
          <cell r="H1216">
            <v>7500</v>
          </cell>
          <cell r="I1216">
            <v>135</v>
          </cell>
          <cell r="M1216" t="str">
            <v>WUP</v>
          </cell>
          <cell r="N1216" t="str">
            <v>Wydatki</v>
          </cell>
          <cell r="O1216" t="str">
            <v>Bieżący</v>
          </cell>
        </row>
        <row r="1217">
          <cell r="C1217" t="str">
            <v>PO KL</v>
          </cell>
          <cell r="E1217" t="str">
            <v>Pomoc techniczna</v>
          </cell>
          <cell r="F1217">
            <v>85332</v>
          </cell>
          <cell r="H1217">
            <v>1800</v>
          </cell>
          <cell r="I1217">
            <v>0</v>
          </cell>
          <cell r="M1217" t="str">
            <v>WUP</v>
          </cell>
          <cell r="N1217" t="str">
            <v>Wydatki</v>
          </cell>
          <cell r="O1217" t="str">
            <v>Bieżący</v>
          </cell>
        </row>
        <row r="1218">
          <cell r="C1218" t="str">
            <v>PO KL</v>
          </cell>
          <cell r="E1218" t="str">
            <v>Pomoc techniczna</v>
          </cell>
          <cell r="F1218">
            <v>85332</v>
          </cell>
          <cell r="H1218">
            <v>64575</v>
          </cell>
          <cell r="I1218">
            <v>19213</v>
          </cell>
          <cell r="M1218" t="str">
            <v>WUP</v>
          </cell>
          <cell r="N1218" t="str">
            <v>Wydatki</v>
          </cell>
          <cell r="O1218" t="str">
            <v>Bieżący</v>
          </cell>
        </row>
        <row r="1219">
          <cell r="C1219" t="str">
            <v>PO RYBY 2007-2013</v>
          </cell>
          <cell r="E1219" t="str">
            <v>Pomoc techniczna</v>
          </cell>
          <cell r="F1219" t="str">
            <v>05011</v>
          </cell>
          <cell r="H1219">
            <v>308000</v>
          </cell>
          <cell r="I1219">
            <v>57099</v>
          </cell>
          <cell r="M1219" t="str">
            <v>Obszary Wiejskie</v>
          </cell>
          <cell r="N1219" t="str">
            <v>Wydatki</v>
          </cell>
          <cell r="O1219" t="str">
            <v>Bieżący</v>
          </cell>
        </row>
        <row r="1220">
          <cell r="C1220" t="str">
            <v>PO RYBY 2007-2013</v>
          </cell>
          <cell r="E1220" t="str">
            <v>Pomoc techniczna</v>
          </cell>
          <cell r="F1220" t="str">
            <v>05011</v>
          </cell>
          <cell r="H1220">
            <v>15000</v>
          </cell>
          <cell r="I1220">
            <v>7340</v>
          </cell>
          <cell r="M1220" t="str">
            <v>Obszary Wiejskie</v>
          </cell>
          <cell r="N1220" t="str">
            <v>Wydatki</v>
          </cell>
          <cell r="O1220" t="str">
            <v>Bieżący</v>
          </cell>
        </row>
        <row r="1221">
          <cell r="C1221" t="str">
            <v>PO RYBY 2007-2013</v>
          </cell>
          <cell r="E1221" t="str">
            <v>Pomoc techniczna</v>
          </cell>
          <cell r="F1221" t="str">
            <v>05011</v>
          </cell>
          <cell r="H1221">
            <v>49000</v>
          </cell>
          <cell r="I1221">
            <v>9475</v>
          </cell>
          <cell r="M1221" t="str">
            <v>Obszary Wiejskie</v>
          </cell>
          <cell r="N1221" t="str">
            <v>Wydatki</v>
          </cell>
          <cell r="O1221" t="str">
            <v>Bieżący</v>
          </cell>
        </row>
        <row r="1222">
          <cell r="C1222" t="str">
            <v>PO RYBY 2007-2013</v>
          </cell>
          <cell r="E1222" t="str">
            <v>Pomoc techniczna</v>
          </cell>
          <cell r="F1222" t="str">
            <v>05011</v>
          </cell>
          <cell r="H1222">
            <v>8000</v>
          </cell>
          <cell r="I1222">
            <v>1528</v>
          </cell>
          <cell r="M1222" t="str">
            <v>Obszary Wiejskie</v>
          </cell>
          <cell r="N1222" t="str">
            <v>Wydatki</v>
          </cell>
          <cell r="O1222" t="str">
            <v>Bieżący</v>
          </cell>
        </row>
        <row r="1223">
          <cell r="C1223" t="str">
            <v>PO RYBY 2007-2013</v>
          </cell>
          <cell r="E1223" t="str">
            <v>Pomoc techniczna</v>
          </cell>
          <cell r="F1223" t="str">
            <v>05011</v>
          </cell>
          <cell r="H1223">
            <v>34000</v>
          </cell>
          <cell r="I1223">
            <v>7458</v>
          </cell>
          <cell r="M1223" t="str">
            <v>Obszary Wiejskie</v>
          </cell>
          <cell r="N1223" t="str">
            <v>Wydatki</v>
          </cell>
          <cell r="O1223" t="str">
            <v>Bieżący</v>
          </cell>
        </row>
        <row r="1224">
          <cell r="C1224" t="str">
            <v>PO RYBY 2007-2013</v>
          </cell>
          <cell r="E1224" t="str">
            <v>Pomoc techniczna</v>
          </cell>
          <cell r="F1224" t="str">
            <v>05011</v>
          </cell>
          <cell r="H1224">
            <v>97000</v>
          </cell>
          <cell r="I1224">
            <v>4007</v>
          </cell>
          <cell r="M1224" t="str">
            <v>Obszary Wiejskie</v>
          </cell>
          <cell r="N1224" t="str">
            <v>Wydatki</v>
          </cell>
          <cell r="O1224" t="str">
            <v>Bieżący</v>
          </cell>
        </row>
        <row r="1225">
          <cell r="C1225" t="str">
            <v>PO RYBY 2007-2013</v>
          </cell>
          <cell r="E1225" t="str">
            <v>Pomoc techniczna</v>
          </cell>
          <cell r="F1225" t="str">
            <v>05011</v>
          </cell>
          <cell r="H1225">
            <v>22000</v>
          </cell>
          <cell r="I1225">
            <v>1817</v>
          </cell>
          <cell r="M1225" t="str">
            <v>Obszary Wiejskie</v>
          </cell>
          <cell r="N1225" t="str">
            <v>Wydatki</v>
          </cell>
          <cell r="O1225" t="str">
            <v>Bieżący</v>
          </cell>
        </row>
        <row r="1226">
          <cell r="C1226" t="str">
            <v>PO RYBY 2007-2013</v>
          </cell>
          <cell r="E1226" t="str">
            <v>Pomoc techniczna</v>
          </cell>
          <cell r="F1226" t="str">
            <v>05011</v>
          </cell>
          <cell r="H1226">
            <v>5000</v>
          </cell>
          <cell r="I1226">
            <v>858</v>
          </cell>
          <cell r="M1226" t="str">
            <v>Obszary Wiejskie</v>
          </cell>
          <cell r="N1226" t="str">
            <v>Wydatki</v>
          </cell>
          <cell r="O1226" t="str">
            <v>Bieżący</v>
          </cell>
        </row>
        <row r="1227">
          <cell r="C1227" t="str">
            <v>PO RYBY 2007-2013</v>
          </cell>
          <cell r="E1227" t="str">
            <v>Pomoc techniczna</v>
          </cell>
          <cell r="F1227" t="str">
            <v>05011</v>
          </cell>
          <cell r="H1227">
            <v>3000</v>
          </cell>
          <cell r="I1227">
            <v>61</v>
          </cell>
          <cell r="M1227" t="str">
            <v>Obszary Wiejskie</v>
          </cell>
          <cell r="N1227" t="str">
            <v>Wydatki</v>
          </cell>
          <cell r="O1227" t="str">
            <v>Bieżący</v>
          </cell>
        </row>
        <row r="1228">
          <cell r="C1228" t="str">
            <v>PO RYBY 2007-2013</v>
          </cell>
          <cell r="E1228" t="str">
            <v>Pomoc techniczna</v>
          </cell>
          <cell r="F1228" t="str">
            <v>05011</v>
          </cell>
          <cell r="H1228">
            <v>47000</v>
          </cell>
          <cell r="I1228">
            <v>0</v>
          </cell>
          <cell r="M1228" t="str">
            <v>Obszary Wiejskie</v>
          </cell>
          <cell r="N1228" t="str">
            <v>Wydatki</v>
          </cell>
          <cell r="O1228" t="str">
            <v>Majątkowy</v>
          </cell>
        </row>
        <row r="1229">
          <cell r="C1229" t="str">
            <v>PO RYBY 2007-2013</v>
          </cell>
          <cell r="E1229" t="str">
            <v>Pomoc techniczna</v>
          </cell>
          <cell r="F1229" t="str">
            <v>05011</v>
          </cell>
          <cell r="H1229">
            <v>93500</v>
          </cell>
          <cell r="I1229">
            <v>19033</v>
          </cell>
          <cell r="M1229" t="str">
            <v>Obszary Wiejskie</v>
          </cell>
          <cell r="N1229" t="str">
            <v>Wydatki</v>
          </cell>
          <cell r="O1229" t="str">
            <v>Bieżący</v>
          </cell>
        </row>
        <row r="1230">
          <cell r="C1230" t="str">
            <v>PO RYBY 2007-2013</v>
          </cell>
          <cell r="E1230" t="str">
            <v>Pomoc techniczna</v>
          </cell>
          <cell r="F1230" t="str">
            <v>05011</v>
          </cell>
          <cell r="H1230">
            <v>5000</v>
          </cell>
          <cell r="I1230">
            <v>2447</v>
          </cell>
          <cell r="M1230" t="str">
            <v>Obszary Wiejskie</v>
          </cell>
          <cell r="N1230" t="str">
            <v>Wydatki</v>
          </cell>
          <cell r="O1230" t="str">
            <v>Bieżący</v>
          </cell>
        </row>
        <row r="1231">
          <cell r="C1231" t="str">
            <v>PO RYBY 2007-2013</v>
          </cell>
          <cell r="E1231" t="str">
            <v>Pomoc techniczna</v>
          </cell>
          <cell r="F1231" t="str">
            <v>05011</v>
          </cell>
          <cell r="H1231">
            <v>15100</v>
          </cell>
          <cell r="I1231">
            <v>3158</v>
          </cell>
          <cell r="M1231" t="str">
            <v>Obszary Wiejskie</v>
          </cell>
          <cell r="N1231" t="str">
            <v>Wydatki</v>
          </cell>
          <cell r="O1231" t="str">
            <v>Bieżący</v>
          </cell>
        </row>
        <row r="1232">
          <cell r="C1232" t="str">
            <v>PO RYBY 2007-2013</v>
          </cell>
          <cell r="E1232" t="str">
            <v>Pomoc techniczna</v>
          </cell>
          <cell r="F1232" t="str">
            <v>05011</v>
          </cell>
          <cell r="H1232">
            <v>2400</v>
          </cell>
          <cell r="I1232">
            <v>509</v>
          </cell>
          <cell r="M1232" t="str">
            <v>Obszary Wiejskie</v>
          </cell>
          <cell r="N1232" t="str">
            <v>Wydatki</v>
          </cell>
          <cell r="O1232" t="str">
            <v>Bieżący</v>
          </cell>
        </row>
        <row r="1233">
          <cell r="C1233" t="str">
            <v>PO RYBY 2007-2013</v>
          </cell>
          <cell r="E1233" t="str">
            <v>Pomoc techniczna</v>
          </cell>
          <cell r="F1233" t="str">
            <v>05011</v>
          </cell>
          <cell r="H1233">
            <v>10000</v>
          </cell>
          <cell r="I1233">
            <v>2486</v>
          </cell>
          <cell r="M1233" t="str">
            <v>Obszary Wiejskie</v>
          </cell>
          <cell r="N1233" t="str">
            <v>Wydatki</v>
          </cell>
          <cell r="O1233" t="str">
            <v>Bieżący</v>
          </cell>
        </row>
        <row r="1234">
          <cell r="C1234" t="str">
            <v>PO RYBY 2007-2013</v>
          </cell>
          <cell r="E1234" t="str">
            <v>Pomoc techniczna</v>
          </cell>
          <cell r="F1234" t="str">
            <v>05011</v>
          </cell>
          <cell r="H1234">
            <v>30000</v>
          </cell>
          <cell r="I1234">
            <v>1336</v>
          </cell>
          <cell r="M1234" t="str">
            <v>Obszary Wiejskie</v>
          </cell>
          <cell r="N1234" t="str">
            <v>Wydatki</v>
          </cell>
          <cell r="O1234" t="str">
            <v>Bieżący</v>
          </cell>
        </row>
        <row r="1235">
          <cell r="C1235" t="str">
            <v>PO RYBY 2007-2013</v>
          </cell>
          <cell r="E1235" t="str">
            <v>Pomoc techniczna</v>
          </cell>
          <cell r="F1235" t="str">
            <v>05011</v>
          </cell>
          <cell r="H1235">
            <v>6600</v>
          </cell>
          <cell r="I1235">
            <v>606</v>
          </cell>
          <cell r="M1235" t="str">
            <v>Obszary Wiejskie</v>
          </cell>
          <cell r="N1235" t="str">
            <v>Wydatki</v>
          </cell>
          <cell r="O1235" t="str">
            <v>Bieżący</v>
          </cell>
        </row>
        <row r="1236">
          <cell r="C1236" t="str">
            <v>PO RYBY 2007-2013</v>
          </cell>
          <cell r="E1236" t="str">
            <v>Pomoc techniczna</v>
          </cell>
          <cell r="F1236" t="str">
            <v>05011</v>
          </cell>
          <cell r="H1236">
            <v>2000</v>
          </cell>
          <cell r="I1236">
            <v>286</v>
          </cell>
          <cell r="M1236" t="str">
            <v>Obszary Wiejskie</v>
          </cell>
          <cell r="N1236" t="str">
            <v>Wydatki</v>
          </cell>
          <cell r="O1236" t="str">
            <v>Bieżący</v>
          </cell>
        </row>
        <row r="1237">
          <cell r="C1237" t="str">
            <v>PO RYBY 2007-2013</v>
          </cell>
          <cell r="E1237" t="str">
            <v>Pomoc techniczna</v>
          </cell>
          <cell r="F1237" t="str">
            <v>05011</v>
          </cell>
          <cell r="H1237">
            <v>1400</v>
          </cell>
          <cell r="I1237">
            <v>20</v>
          </cell>
          <cell r="M1237" t="str">
            <v>Obszary Wiejskie</v>
          </cell>
          <cell r="N1237" t="str">
            <v>Wydatki</v>
          </cell>
          <cell r="O1237" t="str">
            <v>Bieżący</v>
          </cell>
        </row>
        <row r="1238">
          <cell r="C1238" t="str">
            <v>PO RYBY 2007-2013</v>
          </cell>
          <cell r="E1238" t="str">
            <v>Pomoc techniczna</v>
          </cell>
          <cell r="F1238" t="str">
            <v>05011</v>
          </cell>
          <cell r="H1238">
            <v>15000</v>
          </cell>
          <cell r="I1238">
            <v>0</v>
          </cell>
          <cell r="M1238" t="str">
            <v>Obszary Wiejskie</v>
          </cell>
          <cell r="N1238" t="str">
            <v>Wydatki</v>
          </cell>
          <cell r="O1238" t="str">
            <v>Majątkowy</v>
          </cell>
        </row>
        <row r="1239">
          <cell r="C1239" t="str">
            <v>PO KL</v>
          </cell>
          <cell r="E1239" t="str">
            <v>Pomoc techniczna</v>
          </cell>
          <cell r="F1239">
            <v>85332</v>
          </cell>
          <cell r="H1239">
            <v>34756</v>
          </cell>
          <cell r="I1239">
            <v>23198</v>
          </cell>
          <cell r="M1239" t="str">
            <v>WUP</v>
          </cell>
          <cell r="N1239" t="str">
            <v>Wydatki</v>
          </cell>
          <cell r="O1239" t="str">
            <v>Bieżący</v>
          </cell>
        </row>
        <row r="1240">
          <cell r="C1240" t="str">
            <v>PO KL</v>
          </cell>
          <cell r="E1240" t="str">
            <v>Pomoc techniczna</v>
          </cell>
          <cell r="F1240">
            <v>85332</v>
          </cell>
          <cell r="H1240">
            <v>6750</v>
          </cell>
          <cell r="I1240">
            <v>1838</v>
          </cell>
          <cell r="M1240" t="str">
            <v>WUP</v>
          </cell>
          <cell r="N1240" t="str">
            <v>Wydatki</v>
          </cell>
          <cell r="O1240" t="str">
            <v>Bieżący</v>
          </cell>
        </row>
        <row r="1241">
          <cell r="C1241" t="str">
            <v>PO KL</v>
          </cell>
          <cell r="E1241" t="str">
            <v>Pomoc techniczna</v>
          </cell>
          <cell r="F1241">
            <v>85332</v>
          </cell>
          <cell r="H1241">
            <v>4200</v>
          </cell>
          <cell r="I1241">
            <v>993</v>
          </cell>
          <cell r="M1241" t="str">
            <v>WUP</v>
          </cell>
          <cell r="N1241" t="str">
            <v>Wydatki</v>
          </cell>
          <cell r="O1241" t="str">
            <v>Bieżący</v>
          </cell>
        </row>
        <row r="1242">
          <cell r="C1242" t="str">
            <v>PO KL</v>
          </cell>
          <cell r="E1242" t="str">
            <v>Pomoc techniczna</v>
          </cell>
          <cell r="F1242">
            <v>85332</v>
          </cell>
          <cell r="H1242">
            <v>23294</v>
          </cell>
          <cell r="I1242">
            <v>0</v>
          </cell>
          <cell r="M1242" t="str">
            <v>WUP</v>
          </cell>
          <cell r="N1242" t="str">
            <v>Wydatki</v>
          </cell>
          <cell r="O1242" t="str">
            <v>Majątkowy</v>
          </cell>
        </row>
        <row r="1243">
          <cell r="C1243" t="str">
            <v>PO RYBY 2007-2013</v>
          </cell>
          <cell r="E1243" t="str">
            <v>Pomoc techniczna</v>
          </cell>
          <cell r="F1243" t="str">
            <v>05011</v>
          </cell>
          <cell r="H1243">
            <v>541000</v>
          </cell>
          <cell r="I1243">
            <v>0</v>
          </cell>
          <cell r="M1243" t="str">
            <v>Obszary Wiejskie</v>
          </cell>
          <cell r="N1243" t="str">
            <v>Dochody</v>
          </cell>
          <cell r="O1243" t="str">
            <v>Bieżący</v>
          </cell>
        </row>
        <row r="1244">
          <cell r="C1244" t="str">
            <v>PO RYBY 2007-2013</v>
          </cell>
          <cell r="E1244" t="str">
            <v>Pomoc techniczna</v>
          </cell>
          <cell r="F1244" t="str">
            <v>05011</v>
          </cell>
          <cell r="H1244">
            <v>166000</v>
          </cell>
          <cell r="I1244">
            <v>0</v>
          </cell>
          <cell r="M1244" t="str">
            <v>Obszary Wiejskie</v>
          </cell>
          <cell r="N1244" t="str">
            <v>Dochody</v>
          </cell>
          <cell r="O1244" t="str">
            <v>Bieżący</v>
          </cell>
        </row>
        <row r="1245">
          <cell r="C1245" t="str">
            <v>PO RYBY 2007-2013</v>
          </cell>
          <cell r="E1245" t="str">
            <v>Pomoc techniczna</v>
          </cell>
          <cell r="F1245" t="str">
            <v>05011</v>
          </cell>
          <cell r="H1245">
            <v>47000</v>
          </cell>
          <cell r="I1245">
            <v>0</v>
          </cell>
          <cell r="M1245" t="str">
            <v>Obszary Wiejskie</v>
          </cell>
          <cell r="N1245" t="str">
            <v>Dochody</v>
          </cell>
          <cell r="O1245" t="str">
            <v>Majątkowy</v>
          </cell>
        </row>
        <row r="1246">
          <cell r="C1246" t="str">
            <v>PO RYBY 2007-2013</v>
          </cell>
          <cell r="E1246" t="str">
            <v>Pomoc techniczna</v>
          </cell>
          <cell r="F1246" t="str">
            <v>05011</v>
          </cell>
          <cell r="H1246">
            <v>15000</v>
          </cell>
          <cell r="I1246">
            <v>0</v>
          </cell>
          <cell r="M1246" t="str">
            <v>Obszary Wiejskie</v>
          </cell>
          <cell r="N1246" t="str">
            <v>Dochody</v>
          </cell>
          <cell r="O1246" t="str">
            <v>Majątkowy</v>
          </cell>
        </row>
        <row r="1247">
          <cell r="C1247" t="str">
            <v>RPO</v>
          </cell>
          <cell r="E1247" t="str">
            <v>Środki dla Beneficjentów wg zawartych umów</v>
          </cell>
          <cell r="F1247" t="str">
            <v>15011</v>
          </cell>
          <cell r="H1247">
            <v>25000</v>
          </cell>
          <cell r="I1247">
            <v>31035</v>
          </cell>
          <cell r="M1247" t="str">
            <v>ZPRR</v>
          </cell>
          <cell r="N1247" t="str">
            <v>Wydatki</v>
          </cell>
          <cell r="O1247" t="str">
            <v>Bieżący</v>
          </cell>
        </row>
        <row r="1248">
          <cell r="C1248" t="str">
            <v>RPO</v>
          </cell>
          <cell r="E1248" t="str">
            <v>Środki dla Beneficjentów wg zawartych umów</v>
          </cell>
          <cell r="F1248" t="str">
            <v>15011</v>
          </cell>
          <cell r="H1248">
            <v>330000</v>
          </cell>
          <cell r="I1248">
            <v>0</v>
          </cell>
          <cell r="M1248" t="str">
            <v>ZPRR</v>
          </cell>
          <cell r="N1248" t="str">
            <v>Wydatki</v>
          </cell>
          <cell r="O1248" t="str">
            <v>Bieżący</v>
          </cell>
        </row>
        <row r="1249">
          <cell r="C1249" t="str">
            <v>RPO</v>
          </cell>
          <cell r="E1249" t="str">
            <v>Środki dla Beneficjentów wg zawartych umów</v>
          </cell>
          <cell r="F1249" t="str">
            <v>15011</v>
          </cell>
          <cell r="H1249">
            <v>15840</v>
          </cell>
          <cell r="I1249">
            <v>0</v>
          </cell>
          <cell r="M1249" t="str">
            <v>ZPRR</v>
          </cell>
          <cell r="N1249" t="str">
            <v>Wydatki</v>
          </cell>
          <cell r="O1249" t="str">
            <v>Bieżący</v>
          </cell>
        </row>
        <row r="1250">
          <cell r="C1250" t="str">
            <v>RPO</v>
          </cell>
          <cell r="E1250" t="str">
            <v>Środki dla Beneficjentów wg zawartych umów</v>
          </cell>
          <cell r="F1250" t="str">
            <v>15011</v>
          </cell>
          <cell r="H1250">
            <v>17137600</v>
          </cell>
          <cell r="I1250">
            <v>11617011</v>
          </cell>
          <cell r="M1250" t="str">
            <v>ZPRR</v>
          </cell>
          <cell r="N1250" t="str">
            <v>Wydatki</v>
          </cell>
          <cell r="O1250" t="str">
            <v>Majątkowy</v>
          </cell>
        </row>
        <row r="1251">
          <cell r="C1251" t="str">
            <v>RPO</v>
          </cell>
          <cell r="E1251" t="str">
            <v>Środki dla Beneficjentów wg zawartych umów</v>
          </cell>
          <cell r="F1251" t="str">
            <v>15011</v>
          </cell>
          <cell r="H1251">
            <v>-1204144</v>
          </cell>
          <cell r="I1251">
            <v>0</v>
          </cell>
          <cell r="M1251" t="str">
            <v>ZPRR</v>
          </cell>
          <cell r="N1251" t="str">
            <v>Wydatki</v>
          </cell>
          <cell r="O1251" t="str">
            <v>Majątkowy</v>
          </cell>
        </row>
        <row r="1252">
          <cell r="C1252" t="str">
            <v>RPO</v>
          </cell>
          <cell r="E1252" t="str">
            <v>Środki dla Beneficjentów wg zawartych umów</v>
          </cell>
          <cell r="F1252" t="str">
            <v>75861</v>
          </cell>
          <cell r="H1252">
            <v>25000</v>
          </cell>
          <cell r="I1252">
            <v>0</v>
          </cell>
          <cell r="M1252" t="str">
            <v>ZPRR</v>
          </cell>
          <cell r="N1252" t="str">
            <v>Dochody</v>
          </cell>
          <cell r="O1252" t="str">
            <v>Bieżący</v>
          </cell>
        </row>
        <row r="1253">
          <cell r="C1253" t="str">
            <v>RPO</v>
          </cell>
          <cell r="E1253" t="str">
            <v>Środki dla Beneficjentów wg zawartych umów</v>
          </cell>
          <cell r="F1253" t="str">
            <v>75861</v>
          </cell>
          <cell r="H1253">
            <v>330000</v>
          </cell>
          <cell r="I1253">
            <v>0</v>
          </cell>
          <cell r="M1253" t="str">
            <v>ZPRR</v>
          </cell>
          <cell r="N1253" t="str">
            <v>Dochody</v>
          </cell>
          <cell r="O1253" t="str">
            <v>Bieżący</v>
          </cell>
        </row>
        <row r="1254">
          <cell r="C1254" t="str">
            <v>RPO</v>
          </cell>
          <cell r="E1254" t="str">
            <v>Środki dla Beneficjentów wg zawartych umów</v>
          </cell>
          <cell r="F1254" t="str">
            <v>75861</v>
          </cell>
          <cell r="H1254">
            <v>17137600</v>
          </cell>
          <cell r="I1254">
            <v>0</v>
          </cell>
          <cell r="M1254" t="str">
            <v>ZPRR</v>
          </cell>
          <cell r="N1254" t="str">
            <v>Dochody</v>
          </cell>
          <cell r="O1254" t="str">
            <v>Majątkowy</v>
          </cell>
        </row>
        <row r="1255">
          <cell r="C1255" t="str">
            <v>RPO</v>
          </cell>
          <cell r="E1255" t="str">
            <v>Środki dla Beneficjentów wg zawartych umów</v>
          </cell>
          <cell r="F1255" t="str">
            <v>75861</v>
          </cell>
          <cell r="H1255">
            <v>15840</v>
          </cell>
          <cell r="I1255">
            <v>0</v>
          </cell>
          <cell r="M1255" t="str">
            <v>ZPRR</v>
          </cell>
          <cell r="N1255" t="str">
            <v>Dochody</v>
          </cell>
          <cell r="O1255" t="str">
            <v>Bieżący</v>
          </cell>
        </row>
        <row r="1256">
          <cell r="C1256" t="str">
            <v>RPO</v>
          </cell>
          <cell r="E1256" t="str">
            <v>Środki dla Beneficjentów wg zawartych umów</v>
          </cell>
          <cell r="F1256" t="str">
            <v>75861</v>
          </cell>
          <cell r="H1256">
            <v>-1204144</v>
          </cell>
          <cell r="I1256">
            <v>0</v>
          </cell>
          <cell r="M1256" t="str">
            <v>ZPRR</v>
          </cell>
          <cell r="N1256" t="str">
            <v>Dochody</v>
          </cell>
          <cell r="O1256" t="str">
            <v>Majątkowy</v>
          </cell>
        </row>
        <row r="1257">
          <cell r="C1257" t="str">
            <v>RPO</v>
          </cell>
          <cell r="E1257" t="str">
            <v>Środki dla Beneficjentów wg zawartych umów</v>
          </cell>
          <cell r="F1257" t="str">
            <v>63095</v>
          </cell>
          <cell r="H1257">
            <v>25000</v>
          </cell>
          <cell r="I1257">
            <v>0</v>
          </cell>
          <cell r="M1257" t="str">
            <v>ZPRR</v>
          </cell>
          <cell r="N1257" t="str">
            <v>Wydatki</v>
          </cell>
          <cell r="O1257" t="str">
            <v>Bieżący</v>
          </cell>
        </row>
        <row r="1258">
          <cell r="C1258" t="str">
            <v>RPO</v>
          </cell>
          <cell r="E1258" t="str">
            <v>Środki dla Beneficjentów wg zawartych umów</v>
          </cell>
          <cell r="F1258" t="str">
            <v>63095</v>
          </cell>
          <cell r="H1258">
            <v>-15840</v>
          </cell>
          <cell r="I1258">
            <v>0</v>
          </cell>
          <cell r="M1258" t="str">
            <v>ZPRR</v>
          </cell>
          <cell r="N1258" t="str">
            <v>Wydatki</v>
          </cell>
          <cell r="O1258" t="str">
            <v>Bieżący</v>
          </cell>
        </row>
        <row r="1259">
          <cell r="C1259" t="str">
            <v>RPO</v>
          </cell>
          <cell r="E1259" t="str">
            <v>Środki dla Beneficjentów wg zawartych umów</v>
          </cell>
          <cell r="F1259" t="str">
            <v>63095</v>
          </cell>
          <cell r="H1259">
            <v>6000000</v>
          </cell>
          <cell r="I1259">
            <v>3993713</v>
          </cell>
          <cell r="M1259" t="str">
            <v>ZPRR</v>
          </cell>
          <cell r="N1259" t="str">
            <v>Wydatki</v>
          </cell>
          <cell r="O1259" t="str">
            <v>Majątkowy</v>
          </cell>
        </row>
        <row r="1260">
          <cell r="C1260" t="str">
            <v>RPO</v>
          </cell>
          <cell r="E1260" t="str">
            <v>Środki dla Beneficjentów wg zawartych umów</v>
          </cell>
          <cell r="F1260" t="str">
            <v>63095</v>
          </cell>
          <cell r="H1260">
            <v>1000000</v>
          </cell>
          <cell r="I1260">
            <v>0</v>
          </cell>
          <cell r="M1260" t="str">
            <v>ZPRR</v>
          </cell>
          <cell r="N1260" t="str">
            <v>Wydatki</v>
          </cell>
          <cell r="O1260" t="str">
            <v>Majątkowy</v>
          </cell>
        </row>
        <row r="1261">
          <cell r="C1261" t="str">
            <v>RPO</v>
          </cell>
          <cell r="E1261" t="str">
            <v>Środki dla Beneficjentów wg zawartych umów</v>
          </cell>
          <cell r="F1261" t="str">
            <v>75861</v>
          </cell>
          <cell r="H1261">
            <v>25000</v>
          </cell>
          <cell r="I1261">
            <v>0</v>
          </cell>
          <cell r="M1261" t="str">
            <v>ZPRR</v>
          </cell>
          <cell r="N1261" t="str">
            <v>Dochody</v>
          </cell>
          <cell r="O1261" t="str">
            <v>Bieżący</v>
          </cell>
        </row>
        <row r="1262">
          <cell r="C1262" t="str">
            <v>RPO</v>
          </cell>
          <cell r="E1262" t="str">
            <v>Środki dla Beneficjentów wg zawartych umów</v>
          </cell>
          <cell r="F1262" t="str">
            <v>75861</v>
          </cell>
          <cell r="H1262">
            <v>-15840</v>
          </cell>
          <cell r="I1262">
            <v>0</v>
          </cell>
          <cell r="M1262" t="str">
            <v>ZPRR</v>
          </cell>
          <cell r="N1262" t="str">
            <v>Dochody</v>
          </cell>
          <cell r="O1262" t="str">
            <v>Bieżący</v>
          </cell>
        </row>
        <row r="1263">
          <cell r="C1263" t="str">
            <v>RPO</v>
          </cell>
          <cell r="E1263" t="str">
            <v>Środki dla Beneficjentów wg zawartych umów</v>
          </cell>
          <cell r="F1263" t="str">
            <v>75861</v>
          </cell>
          <cell r="H1263">
            <v>6000000</v>
          </cell>
          <cell r="I1263">
            <v>0</v>
          </cell>
          <cell r="M1263" t="str">
            <v>ZPRR</v>
          </cell>
          <cell r="N1263" t="str">
            <v>Dochody</v>
          </cell>
          <cell r="O1263" t="str">
            <v>Majątkowy</v>
          </cell>
        </row>
        <row r="1264">
          <cell r="C1264" t="str">
            <v>RPO</v>
          </cell>
          <cell r="E1264" t="str">
            <v>Środki dla Beneficjentów wg zawartych umów</v>
          </cell>
          <cell r="F1264" t="str">
            <v>75861</v>
          </cell>
          <cell r="H1264">
            <v>1000000</v>
          </cell>
          <cell r="I1264">
            <v>0</v>
          </cell>
          <cell r="M1264" t="str">
            <v>ZPRR</v>
          </cell>
          <cell r="N1264" t="str">
            <v>Dochody</v>
          </cell>
          <cell r="O1264" t="str">
            <v>Majątkowy</v>
          </cell>
        </row>
        <row r="1265">
          <cell r="C1265" t="str">
            <v>RPO</v>
          </cell>
          <cell r="E1265" t="str">
            <v>Środki dla Beneficjentów wg zawartych umów</v>
          </cell>
          <cell r="F1265" t="str">
            <v>70095</v>
          </cell>
          <cell r="H1265">
            <v>1300000</v>
          </cell>
          <cell r="I1265">
            <v>272636</v>
          </cell>
          <cell r="M1265" t="str">
            <v>ZPRR</v>
          </cell>
          <cell r="N1265" t="str">
            <v>Wydatki</v>
          </cell>
          <cell r="O1265" t="str">
            <v>Majątkowy</v>
          </cell>
        </row>
        <row r="1266">
          <cell r="C1266" t="str">
            <v>RPO</v>
          </cell>
          <cell r="E1266" t="str">
            <v>Środki dla Beneficjentów wg zawartych umów</v>
          </cell>
          <cell r="F1266" t="str">
            <v>70095</v>
          </cell>
          <cell r="H1266">
            <v>500000</v>
          </cell>
          <cell r="I1266">
            <v>0</v>
          </cell>
          <cell r="M1266" t="str">
            <v>ZPRR</v>
          </cell>
          <cell r="N1266" t="str">
            <v>Wydatki</v>
          </cell>
          <cell r="O1266" t="str">
            <v>Majątkowy</v>
          </cell>
        </row>
        <row r="1267">
          <cell r="C1267" t="str">
            <v>RPO</v>
          </cell>
          <cell r="E1267" t="str">
            <v>Środki dla Beneficjentów wg zawartych umów</v>
          </cell>
          <cell r="F1267" t="str">
            <v>75861</v>
          </cell>
          <cell r="H1267">
            <v>1300000</v>
          </cell>
          <cell r="I1267">
            <v>0</v>
          </cell>
          <cell r="M1267" t="str">
            <v>ZPRR</v>
          </cell>
          <cell r="N1267" t="str">
            <v>Dochody</v>
          </cell>
          <cell r="O1267" t="str">
            <v>Majątkowy</v>
          </cell>
        </row>
        <row r="1268">
          <cell r="C1268" t="str">
            <v>RPO</v>
          </cell>
          <cell r="E1268" t="str">
            <v>Środki dla Beneficjentów wg zawartych umów</v>
          </cell>
          <cell r="F1268" t="str">
            <v>75861</v>
          </cell>
          <cell r="H1268">
            <v>500000</v>
          </cell>
          <cell r="I1268">
            <v>0</v>
          </cell>
          <cell r="M1268" t="str">
            <v>ZPRR</v>
          </cell>
          <cell r="N1268" t="str">
            <v>Dochody</v>
          </cell>
          <cell r="O1268" t="str">
            <v>Majątkowy</v>
          </cell>
        </row>
        <row r="1269">
          <cell r="C1269" t="str">
            <v>RPO</v>
          </cell>
          <cell r="E1269" t="str">
            <v>Środki dla Beneficjentów wg zawartych umów</v>
          </cell>
          <cell r="F1269" t="str">
            <v>60041</v>
          </cell>
          <cell r="H1269">
            <v>100000</v>
          </cell>
          <cell r="I1269">
            <v>143836</v>
          </cell>
          <cell r="M1269" t="str">
            <v>ZPRR</v>
          </cell>
          <cell r="N1269" t="str">
            <v>Wydatki</v>
          </cell>
          <cell r="O1269" t="str">
            <v>Majątkowy</v>
          </cell>
        </row>
        <row r="1270">
          <cell r="C1270" t="str">
            <v>RPO</v>
          </cell>
          <cell r="E1270" t="str">
            <v>Środki dla Beneficjentów wg zawartych umów</v>
          </cell>
          <cell r="F1270" t="str">
            <v>60041</v>
          </cell>
          <cell r="H1270">
            <v>110000</v>
          </cell>
          <cell r="I1270">
            <v>0</v>
          </cell>
          <cell r="M1270" t="str">
            <v>ZPRR</v>
          </cell>
          <cell r="N1270" t="str">
            <v>Wydatki</v>
          </cell>
          <cell r="O1270" t="str">
            <v>Majątkowy</v>
          </cell>
        </row>
        <row r="1271">
          <cell r="C1271" t="str">
            <v>RPO</v>
          </cell>
          <cell r="E1271" t="str">
            <v>Środki dla Beneficjentów wg zawartych umów</v>
          </cell>
          <cell r="F1271" t="str">
            <v>75861</v>
          </cell>
          <cell r="H1271">
            <v>100000</v>
          </cell>
          <cell r="I1271">
            <v>0</v>
          </cell>
          <cell r="M1271" t="str">
            <v>ZPRR</v>
          </cell>
          <cell r="N1271" t="str">
            <v>Dochody</v>
          </cell>
          <cell r="O1271" t="str">
            <v>Majątkowy</v>
          </cell>
        </row>
        <row r="1272">
          <cell r="C1272" t="str">
            <v>RPO</v>
          </cell>
          <cell r="E1272" t="str">
            <v>Środki dla Beneficjentów wg zawartych umów</v>
          </cell>
          <cell r="F1272" t="str">
            <v>75861</v>
          </cell>
          <cell r="H1272">
            <v>110000</v>
          </cell>
          <cell r="I1272">
            <v>0</v>
          </cell>
          <cell r="M1272" t="str">
            <v>ZPRR</v>
          </cell>
          <cell r="N1272" t="str">
            <v>Dochody</v>
          </cell>
          <cell r="O1272" t="str">
            <v>Majątkowy</v>
          </cell>
        </row>
        <row r="1273">
          <cell r="C1273" t="str">
            <v>RPO</v>
          </cell>
          <cell r="E1273" t="str">
            <v>Środki dla Beneficjentów wg zawartych umów</v>
          </cell>
          <cell r="F1273" t="str">
            <v>60095</v>
          </cell>
          <cell r="H1273">
            <v>1100000</v>
          </cell>
          <cell r="I1273">
            <v>49350</v>
          </cell>
          <cell r="M1273" t="str">
            <v>ZPRR</v>
          </cell>
          <cell r="N1273" t="str">
            <v>Wydatki</v>
          </cell>
          <cell r="O1273" t="str">
            <v>Majątkowy</v>
          </cell>
        </row>
        <row r="1274">
          <cell r="C1274" t="str">
            <v>RPO</v>
          </cell>
          <cell r="E1274" t="str">
            <v>Środki dla Beneficjentów wg zawartych umów</v>
          </cell>
          <cell r="F1274" t="str">
            <v>60095</v>
          </cell>
          <cell r="H1274">
            <v>-110000</v>
          </cell>
          <cell r="I1274">
            <v>0</v>
          </cell>
          <cell r="M1274" t="str">
            <v>ZPRR</v>
          </cell>
          <cell r="N1274" t="str">
            <v>Wydatki</v>
          </cell>
          <cell r="O1274" t="str">
            <v>Majątkowy</v>
          </cell>
        </row>
        <row r="1275">
          <cell r="C1275" t="str">
            <v>RPO</v>
          </cell>
          <cell r="E1275" t="str">
            <v>Środki dla Beneficjentów wg zawartych umów</v>
          </cell>
          <cell r="F1275" t="str">
            <v>75861</v>
          </cell>
          <cell r="H1275">
            <v>1100000</v>
          </cell>
          <cell r="I1275">
            <v>0</v>
          </cell>
          <cell r="M1275" t="str">
            <v>ZPRR</v>
          </cell>
          <cell r="N1275" t="str">
            <v>Dochody</v>
          </cell>
          <cell r="O1275" t="str">
            <v>Majątkowy</v>
          </cell>
        </row>
        <row r="1276">
          <cell r="C1276" t="str">
            <v>RPO</v>
          </cell>
          <cell r="E1276" t="str">
            <v>Środki dla Beneficjentów wg zawartych umów</v>
          </cell>
          <cell r="F1276" t="str">
            <v>75861</v>
          </cell>
          <cell r="H1276">
            <v>-110000</v>
          </cell>
          <cell r="I1276">
            <v>0</v>
          </cell>
          <cell r="M1276" t="str">
            <v>ZPRR</v>
          </cell>
          <cell r="N1276" t="str">
            <v>Dochody</v>
          </cell>
          <cell r="O1276" t="str">
            <v>Majątkowy</v>
          </cell>
        </row>
        <row r="1277">
          <cell r="C1277" t="str">
            <v>RPO</v>
          </cell>
          <cell r="E1277" t="str">
            <v>Środki dla Beneficjentów wg zawartych umów</v>
          </cell>
          <cell r="F1277" t="str">
            <v>90011</v>
          </cell>
          <cell r="H1277">
            <v>2000000</v>
          </cell>
          <cell r="I1277">
            <v>701288</v>
          </cell>
          <cell r="M1277" t="str">
            <v>ZPRR</v>
          </cell>
          <cell r="N1277" t="str">
            <v>Wydatki</v>
          </cell>
          <cell r="O1277" t="str">
            <v>Majątkowy</v>
          </cell>
        </row>
        <row r="1278">
          <cell r="C1278" t="str">
            <v>RPO</v>
          </cell>
          <cell r="E1278" t="str">
            <v>Środki dla Beneficjentów wg zawartych umów</v>
          </cell>
          <cell r="F1278" t="str">
            <v>90011</v>
          </cell>
          <cell r="H1278">
            <v>-795856</v>
          </cell>
          <cell r="I1278">
            <v>0</v>
          </cell>
          <cell r="M1278" t="str">
            <v>ZPRR</v>
          </cell>
          <cell r="N1278" t="str">
            <v>Wydatki</v>
          </cell>
          <cell r="O1278" t="str">
            <v>Majątkowy</v>
          </cell>
        </row>
        <row r="1279">
          <cell r="C1279" t="str">
            <v>RPO</v>
          </cell>
          <cell r="E1279" t="str">
            <v>Środki dla Beneficjentów wg zawartych umów</v>
          </cell>
          <cell r="F1279" t="str">
            <v>75861</v>
          </cell>
          <cell r="H1279">
            <v>2000000</v>
          </cell>
          <cell r="I1279">
            <v>0</v>
          </cell>
          <cell r="M1279" t="str">
            <v>ZPRR</v>
          </cell>
          <cell r="N1279" t="str">
            <v>Dochody</v>
          </cell>
          <cell r="O1279" t="str">
            <v>Majątkowy</v>
          </cell>
        </row>
        <row r="1280">
          <cell r="C1280" t="str">
            <v>RPO</v>
          </cell>
          <cell r="E1280" t="str">
            <v>Środki dla Beneficjentów wg zawartych umów</v>
          </cell>
          <cell r="F1280" t="str">
            <v>75861</v>
          </cell>
          <cell r="H1280">
            <v>-795856</v>
          </cell>
          <cell r="I1280">
            <v>0</v>
          </cell>
          <cell r="M1280" t="str">
            <v>ZPRR</v>
          </cell>
          <cell r="N1280" t="str">
            <v>Dochody</v>
          </cell>
          <cell r="O1280" t="str">
            <v>Majątkowy</v>
          </cell>
        </row>
        <row r="1281">
          <cell r="C1281" t="str">
            <v>RPO</v>
          </cell>
          <cell r="E1281" t="str">
            <v>Środki dla Beneficjentów wg zawartych umów</v>
          </cell>
          <cell r="F1281" t="str">
            <v>60053</v>
          </cell>
          <cell r="H1281">
            <v>900400</v>
          </cell>
          <cell r="I1281">
            <v>647529</v>
          </cell>
          <cell r="M1281" t="str">
            <v>ZPRR</v>
          </cell>
          <cell r="N1281" t="str">
            <v>Wydatki</v>
          </cell>
          <cell r="O1281" t="str">
            <v>Majątkowy</v>
          </cell>
        </row>
        <row r="1282">
          <cell r="C1282" t="str">
            <v>RPO</v>
          </cell>
          <cell r="E1282" t="str">
            <v>Środki dla Beneficjentów wg zawartych umów</v>
          </cell>
          <cell r="F1282" t="str">
            <v>60053</v>
          </cell>
          <cell r="H1282">
            <v>500000</v>
          </cell>
          <cell r="I1282">
            <v>0</v>
          </cell>
          <cell r="M1282" t="str">
            <v>ZPRR</v>
          </cell>
          <cell r="N1282" t="str">
            <v>Wydatki</v>
          </cell>
          <cell r="O1282" t="str">
            <v>Majątkowy</v>
          </cell>
        </row>
        <row r="1283">
          <cell r="C1283" t="str">
            <v>RPO</v>
          </cell>
          <cell r="E1283" t="str">
            <v>Środki dla Beneficjentów wg zawartych umów</v>
          </cell>
          <cell r="F1283" t="str">
            <v>75861</v>
          </cell>
          <cell r="H1283">
            <v>900400</v>
          </cell>
          <cell r="I1283">
            <v>0</v>
          </cell>
          <cell r="M1283" t="str">
            <v>ZPRR</v>
          </cell>
          <cell r="N1283" t="str">
            <v>Dochody</v>
          </cell>
          <cell r="O1283" t="str">
            <v>Majątkowy</v>
          </cell>
        </row>
        <row r="1284">
          <cell r="C1284" t="str">
            <v>RPO</v>
          </cell>
          <cell r="E1284" t="str">
            <v>Środki dla Beneficjentów wg zawartych umów</v>
          </cell>
          <cell r="F1284" t="str">
            <v>75861</v>
          </cell>
          <cell r="H1284">
            <v>500000</v>
          </cell>
          <cell r="I1284">
            <v>0</v>
          </cell>
          <cell r="M1284" t="str">
            <v>ZPRR</v>
          </cell>
          <cell r="N1284" t="str">
            <v>Dochody</v>
          </cell>
          <cell r="O1284" t="str">
            <v>Majątkowy</v>
          </cell>
        </row>
        <row r="1285">
          <cell r="C1285" t="str">
            <v>RPO</v>
          </cell>
          <cell r="E1285" t="str">
            <v>Pomoc techniczna</v>
          </cell>
          <cell r="F1285" t="str">
            <v>75018</v>
          </cell>
          <cell r="H1285">
            <v>9000</v>
          </cell>
          <cell r="I1285">
            <v>3574</v>
          </cell>
          <cell r="M1285" t="str">
            <v>ZPRR</v>
          </cell>
          <cell r="N1285" t="str">
            <v>Wydatki</v>
          </cell>
          <cell r="O1285" t="str">
            <v>Bieżący</v>
          </cell>
        </row>
        <row r="1286">
          <cell r="C1286" t="str">
            <v>RPO</v>
          </cell>
          <cell r="E1286" t="str">
            <v>Pomoc techniczna</v>
          </cell>
          <cell r="F1286" t="str">
            <v>75018</v>
          </cell>
          <cell r="H1286">
            <v>3500</v>
          </cell>
          <cell r="I1286">
            <v>0</v>
          </cell>
          <cell r="M1286" t="str">
            <v>ZPRR</v>
          </cell>
          <cell r="N1286" t="str">
            <v>Wydatki</v>
          </cell>
          <cell r="O1286" t="str">
            <v>Bieżący</v>
          </cell>
        </row>
        <row r="1287">
          <cell r="C1287" t="str">
            <v>RPO</v>
          </cell>
          <cell r="E1287" t="str">
            <v>Pomoc techniczna</v>
          </cell>
          <cell r="F1287" t="str">
            <v>75018</v>
          </cell>
          <cell r="H1287">
            <v>69000</v>
          </cell>
          <cell r="I1287">
            <v>50825</v>
          </cell>
          <cell r="M1287" t="str">
            <v>ZPRR</v>
          </cell>
          <cell r="N1287" t="str">
            <v>Wydatki</v>
          </cell>
          <cell r="O1287" t="str">
            <v>Bieżący</v>
          </cell>
        </row>
        <row r="1288">
          <cell r="C1288" t="str">
            <v>RPO</v>
          </cell>
          <cell r="E1288" t="str">
            <v>Pomoc techniczna</v>
          </cell>
          <cell r="F1288" t="str">
            <v>75018</v>
          </cell>
          <cell r="H1288">
            <v>52000</v>
          </cell>
          <cell r="I1288">
            <v>0</v>
          </cell>
          <cell r="M1288" t="str">
            <v>ZPRR</v>
          </cell>
          <cell r="N1288" t="str">
            <v>Wydatki</v>
          </cell>
          <cell r="O1288" t="str">
            <v>Bieżący</v>
          </cell>
        </row>
        <row r="1289">
          <cell r="C1289" t="str">
            <v>RPO</v>
          </cell>
          <cell r="E1289" t="str">
            <v>Pomoc techniczna</v>
          </cell>
          <cell r="F1289" t="str">
            <v>75018</v>
          </cell>
          <cell r="H1289">
            <v>4416200</v>
          </cell>
          <cell r="I1289">
            <v>1269400</v>
          </cell>
          <cell r="M1289" t="str">
            <v>ZPRR</v>
          </cell>
          <cell r="N1289" t="str">
            <v>Wydatki</v>
          </cell>
          <cell r="O1289" t="str">
            <v>Bieżący</v>
          </cell>
        </row>
        <row r="1290">
          <cell r="C1290" t="str">
            <v>RPO</v>
          </cell>
          <cell r="E1290" t="str">
            <v>Pomoc techniczna</v>
          </cell>
          <cell r="F1290" t="str">
            <v>75018</v>
          </cell>
          <cell r="H1290">
            <v>-50200</v>
          </cell>
          <cell r="I1290">
            <v>0</v>
          </cell>
          <cell r="M1290" t="str">
            <v>ZPRR</v>
          </cell>
          <cell r="N1290" t="str">
            <v>Wydatki</v>
          </cell>
          <cell r="O1290" t="str">
            <v>Bieżący</v>
          </cell>
        </row>
        <row r="1291">
          <cell r="C1291" t="str">
            <v>RPO</v>
          </cell>
          <cell r="E1291" t="str">
            <v>Pomoc techniczna</v>
          </cell>
          <cell r="F1291" t="str">
            <v>75018</v>
          </cell>
          <cell r="H1291">
            <v>2500</v>
          </cell>
          <cell r="I1291">
            <v>0</v>
          </cell>
          <cell r="M1291" t="str">
            <v>ZPRR</v>
          </cell>
          <cell r="N1291" t="str">
            <v>Wydatki</v>
          </cell>
          <cell r="O1291" t="str">
            <v>Bieżący</v>
          </cell>
        </row>
        <row r="1292">
          <cell r="C1292" t="str">
            <v>RPO</v>
          </cell>
          <cell r="E1292" t="str">
            <v>Pomoc techniczna</v>
          </cell>
          <cell r="F1292" t="str">
            <v>75018</v>
          </cell>
          <cell r="H1292">
            <v>500</v>
          </cell>
          <cell r="I1292">
            <v>0</v>
          </cell>
          <cell r="M1292" t="str">
            <v>ZPRR</v>
          </cell>
          <cell r="N1292" t="str">
            <v>Wydatki</v>
          </cell>
          <cell r="O1292" t="str">
            <v>Bieżący</v>
          </cell>
        </row>
        <row r="1293">
          <cell r="C1293" t="str">
            <v>RPO</v>
          </cell>
          <cell r="E1293" t="str">
            <v>Pomoc techniczna</v>
          </cell>
          <cell r="F1293" t="str">
            <v>75018</v>
          </cell>
          <cell r="H1293">
            <v>450000</v>
          </cell>
          <cell r="I1293">
            <v>154887</v>
          </cell>
          <cell r="M1293" t="str">
            <v>ZPRR</v>
          </cell>
          <cell r="N1293" t="str">
            <v>Wydatki</v>
          </cell>
          <cell r="O1293" t="str">
            <v>Bieżący</v>
          </cell>
        </row>
        <row r="1294">
          <cell r="C1294" t="str">
            <v>RPO</v>
          </cell>
          <cell r="E1294" t="str">
            <v>Pomoc techniczna</v>
          </cell>
          <cell r="F1294" t="str">
            <v>75018</v>
          </cell>
          <cell r="H1294">
            <v>1000</v>
          </cell>
          <cell r="I1294">
            <v>0</v>
          </cell>
          <cell r="M1294" t="str">
            <v>ZPRR</v>
          </cell>
          <cell r="N1294" t="str">
            <v>Wydatki</v>
          </cell>
          <cell r="O1294" t="str">
            <v>Bieżący</v>
          </cell>
        </row>
        <row r="1295">
          <cell r="C1295" t="str">
            <v>RPO</v>
          </cell>
          <cell r="E1295" t="str">
            <v>Pomoc techniczna</v>
          </cell>
          <cell r="F1295" t="str">
            <v>75018</v>
          </cell>
          <cell r="H1295">
            <v>8800</v>
          </cell>
          <cell r="I1295">
            <v>3300</v>
          </cell>
          <cell r="M1295" t="str">
            <v>ZPRR</v>
          </cell>
          <cell r="N1295" t="str">
            <v>Wydatki</v>
          </cell>
          <cell r="O1295" t="str">
            <v>Bieżący</v>
          </cell>
        </row>
        <row r="1296">
          <cell r="C1296" t="str">
            <v>RPO</v>
          </cell>
          <cell r="E1296" t="str">
            <v>Pomoc techniczna</v>
          </cell>
          <cell r="F1296" t="str">
            <v>75018</v>
          </cell>
          <cell r="H1296">
            <v>-5300</v>
          </cell>
          <cell r="I1296">
            <v>0</v>
          </cell>
          <cell r="M1296" t="str">
            <v>ZPRR</v>
          </cell>
          <cell r="N1296" t="str">
            <v>Wydatki</v>
          </cell>
          <cell r="O1296" t="str">
            <v>Bieżący</v>
          </cell>
        </row>
        <row r="1297">
          <cell r="C1297" t="str">
            <v>RPO</v>
          </cell>
          <cell r="E1297" t="str">
            <v>Pomoc techniczna</v>
          </cell>
          <cell r="F1297" t="str">
            <v>75018</v>
          </cell>
          <cell r="H1297">
            <v>2663044</v>
          </cell>
          <cell r="I1297">
            <v>787827</v>
          </cell>
          <cell r="M1297" t="str">
            <v>ZPRR</v>
          </cell>
          <cell r="N1297" t="str">
            <v>Wydatki</v>
          </cell>
          <cell r="O1297" t="str">
            <v>Bieżący</v>
          </cell>
        </row>
        <row r="1298">
          <cell r="C1298" t="str">
            <v>RPO</v>
          </cell>
          <cell r="E1298" t="str">
            <v>Pomoc techniczna</v>
          </cell>
          <cell r="F1298" t="str">
            <v>75018</v>
          </cell>
          <cell r="H1298">
            <v>-330000</v>
          </cell>
          <cell r="I1298">
            <v>0</v>
          </cell>
          <cell r="M1298" t="str">
            <v>ZPRR</v>
          </cell>
          <cell r="N1298" t="str">
            <v>Wydatki</v>
          </cell>
          <cell r="O1298" t="str">
            <v>Bieżący</v>
          </cell>
        </row>
        <row r="1299">
          <cell r="C1299" t="str">
            <v>RPO</v>
          </cell>
          <cell r="E1299" t="str">
            <v>Pomoc techniczna</v>
          </cell>
          <cell r="F1299" t="str">
            <v>75018</v>
          </cell>
          <cell r="H1299">
            <v>14500</v>
          </cell>
          <cell r="I1299">
            <v>0</v>
          </cell>
          <cell r="M1299" t="str">
            <v>ZPRR</v>
          </cell>
          <cell r="N1299" t="str">
            <v>Wydatki</v>
          </cell>
          <cell r="O1299" t="str">
            <v>Majątkowy</v>
          </cell>
        </row>
        <row r="1300">
          <cell r="C1300" t="str">
            <v>RPO</v>
          </cell>
          <cell r="E1300" t="str">
            <v>Pomoc techniczna</v>
          </cell>
          <cell r="F1300" t="str">
            <v>75018</v>
          </cell>
          <cell r="H1300">
            <v>70000</v>
          </cell>
          <cell r="I1300">
            <v>4044</v>
          </cell>
          <cell r="M1300" t="str">
            <v>ZPRR</v>
          </cell>
          <cell r="N1300" t="str">
            <v>Wydatki</v>
          </cell>
          <cell r="O1300" t="str">
            <v>Majątkowy</v>
          </cell>
        </row>
        <row r="1301">
          <cell r="C1301" t="str">
            <v>RPO</v>
          </cell>
          <cell r="E1301" t="str">
            <v>Pomoc techniczna</v>
          </cell>
          <cell r="F1301" t="str">
            <v>75861</v>
          </cell>
          <cell r="H1301">
            <v>7620044</v>
          </cell>
          <cell r="I1301">
            <v>0</v>
          </cell>
          <cell r="M1301" t="str">
            <v>ZPRR</v>
          </cell>
          <cell r="N1301" t="str">
            <v>Dochody</v>
          </cell>
          <cell r="O1301" t="str">
            <v>Bieżący</v>
          </cell>
        </row>
        <row r="1302">
          <cell r="C1302" t="str">
            <v>RPO</v>
          </cell>
          <cell r="E1302" t="str">
            <v>Pomoc techniczna</v>
          </cell>
          <cell r="F1302" t="str">
            <v>75861</v>
          </cell>
          <cell r="H1302">
            <v>-330000</v>
          </cell>
          <cell r="I1302">
            <v>0</v>
          </cell>
          <cell r="M1302" t="str">
            <v>ZPRR</v>
          </cell>
          <cell r="N1302" t="str">
            <v>Dochody</v>
          </cell>
          <cell r="O1302" t="str">
            <v>Bieżący</v>
          </cell>
        </row>
        <row r="1303">
          <cell r="C1303" t="str">
            <v>RPO</v>
          </cell>
          <cell r="E1303" t="str">
            <v>Pomoc techniczna</v>
          </cell>
          <cell r="F1303" t="str">
            <v>75861</v>
          </cell>
          <cell r="H1303">
            <v>84500</v>
          </cell>
          <cell r="I1303">
            <v>0</v>
          </cell>
          <cell r="M1303" t="str">
            <v>ZPRR</v>
          </cell>
          <cell r="N1303" t="str">
            <v>Dochody</v>
          </cell>
          <cell r="O1303" t="str">
            <v>Majątkowy</v>
          </cell>
        </row>
        <row r="1304">
          <cell r="C1304" t="str">
            <v>Program Operacyjny Pomoc Techniczna</v>
          </cell>
          <cell r="E1304" t="str">
            <v>Pomoc Techniczna - Funkcjonowanie na terenie woj.W-M systemu informacji o funduszach europejskich</v>
          </cell>
          <cell r="F1304" t="str">
            <v>75001</v>
          </cell>
          <cell r="H1304">
            <v>238000</v>
          </cell>
          <cell r="I1304">
            <v>70101</v>
          </cell>
          <cell r="M1304" t="str">
            <v>ZPRR</v>
          </cell>
          <cell r="N1304" t="str">
            <v>Wydatki</v>
          </cell>
          <cell r="O1304" t="str">
            <v>Bieżący</v>
          </cell>
        </row>
        <row r="1305">
          <cell r="C1305" t="str">
            <v>Program Operacyjny Pomoc Techniczna</v>
          </cell>
          <cell r="E1305" t="str">
            <v>Pomoc Techniczna - Funkcjonowanie na terenie woj.W-M systemu informacji o funduszach europejskich</v>
          </cell>
          <cell r="F1305" t="str">
            <v>75001</v>
          </cell>
          <cell r="H1305">
            <v>16660</v>
          </cell>
          <cell r="I1305">
            <v>12846</v>
          </cell>
          <cell r="M1305" t="str">
            <v>ZPRR</v>
          </cell>
          <cell r="N1305" t="str">
            <v>Wydatki</v>
          </cell>
          <cell r="O1305" t="str">
            <v>Bieżący</v>
          </cell>
        </row>
        <row r="1306">
          <cell r="C1306" t="str">
            <v>Program Operacyjny Pomoc Techniczna</v>
          </cell>
          <cell r="E1306" t="str">
            <v>Pomoc Techniczna - Funkcjonowanie na terenie woj.W-M systemu informacji o funduszach europejskich</v>
          </cell>
          <cell r="F1306" t="str">
            <v>75001</v>
          </cell>
          <cell r="H1306">
            <v>38682</v>
          </cell>
          <cell r="I1306">
            <v>11064</v>
          </cell>
          <cell r="M1306" t="str">
            <v>ZPRR</v>
          </cell>
          <cell r="N1306" t="str">
            <v>Wydatki</v>
          </cell>
          <cell r="O1306" t="str">
            <v>Bieżący</v>
          </cell>
        </row>
        <row r="1307">
          <cell r="C1307" t="str">
            <v>Program Operacyjny Pomoc Techniczna</v>
          </cell>
          <cell r="E1307" t="str">
            <v>Pomoc Techniczna - Funkcjonowanie na terenie woj.W-M systemu informacji o funduszach europejskich</v>
          </cell>
          <cell r="F1307" t="str">
            <v>75001</v>
          </cell>
          <cell r="H1307">
            <v>6239</v>
          </cell>
          <cell r="I1307">
            <v>1711</v>
          </cell>
          <cell r="M1307" t="str">
            <v>ZPRR</v>
          </cell>
          <cell r="N1307" t="str">
            <v>Wydatki</v>
          </cell>
          <cell r="O1307" t="str">
            <v>Bieżący</v>
          </cell>
        </row>
        <row r="1308">
          <cell r="C1308" t="str">
            <v>Program Operacyjny Pomoc Techniczna</v>
          </cell>
          <cell r="E1308" t="str">
            <v>Pomoc Techniczna - Funkcjonowanie na terenie woj.W-M systemu informacji o funduszach europejskich</v>
          </cell>
          <cell r="F1308" t="str">
            <v>75001</v>
          </cell>
          <cell r="H1308">
            <v>42500</v>
          </cell>
          <cell r="I1308">
            <v>162</v>
          </cell>
          <cell r="M1308" t="str">
            <v>ZPRR</v>
          </cell>
          <cell r="N1308" t="str">
            <v>Wydatki</v>
          </cell>
          <cell r="O1308" t="str">
            <v>Bieżący</v>
          </cell>
        </row>
        <row r="1309">
          <cell r="C1309" t="str">
            <v>Program Operacyjny Pomoc Techniczna</v>
          </cell>
          <cell r="E1309" t="str">
            <v>Pomoc Techniczna - Funkcjonowanie na terenie woj.W-M systemu informacji o funduszach europejskich</v>
          </cell>
          <cell r="F1309" t="str">
            <v>75001</v>
          </cell>
          <cell r="H1309">
            <v>-13799</v>
          </cell>
          <cell r="I1309">
            <v>0</v>
          </cell>
          <cell r="M1309" t="str">
            <v>ZPRR</v>
          </cell>
          <cell r="N1309" t="str">
            <v>Wydatki</v>
          </cell>
          <cell r="O1309" t="str">
            <v>Bieżący</v>
          </cell>
        </row>
        <row r="1310">
          <cell r="C1310" t="str">
            <v>Program Operacyjny Pomoc Techniczna</v>
          </cell>
          <cell r="E1310" t="str">
            <v>Pomoc Techniczna - Funkcjonowanie na terenie woj.W-M systemu informacji o funduszach europejskich</v>
          </cell>
          <cell r="F1310" t="str">
            <v>75001</v>
          </cell>
          <cell r="H1310">
            <v>17000</v>
          </cell>
          <cell r="M1310" t="str">
            <v>ZPRR</v>
          </cell>
          <cell r="N1310" t="str">
            <v>Wydatki</v>
          </cell>
          <cell r="O1310" t="str">
            <v>Bieżący</v>
          </cell>
        </row>
        <row r="1311">
          <cell r="C1311" t="str">
            <v>Program Operacyjny Pomoc Techniczna</v>
          </cell>
          <cell r="E1311" t="str">
            <v>Pomoc Techniczna - Funkcjonowanie na terenie woj.W-M systemu informacji o funduszach europejskich</v>
          </cell>
          <cell r="F1311" t="str">
            <v>75001</v>
          </cell>
          <cell r="H1311">
            <v>306788</v>
          </cell>
          <cell r="I1311">
            <v>35173</v>
          </cell>
          <cell r="M1311" t="str">
            <v>ZPRR</v>
          </cell>
          <cell r="N1311" t="str">
            <v>Wydatki</v>
          </cell>
          <cell r="O1311" t="str">
            <v>Bieżący</v>
          </cell>
        </row>
        <row r="1312">
          <cell r="C1312" t="str">
            <v>Program Operacyjny Pomoc Techniczna</v>
          </cell>
          <cell r="E1312" t="str">
            <v>Pomoc Techniczna - Funkcjonowanie na terenie woj.W-M systemu informacji o funduszach europejskich</v>
          </cell>
          <cell r="F1312" t="str">
            <v>75001</v>
          </cell>
          <cell r="H1312">
            <v>-230288</v>
          </cell>
          <cell r="I1312">
            <v>0</v>
          </cell>
          <cell r="M1312" t="str">
            <v>ZPRR</v>
          </cell>
          <cell r="N1312" t="str">
            <v>Wydatki</v>
          </cell>
          <cell r="O1312" t="str">
            <v>Bieżący</v>
          </cell>
        </row>
        <row r="1313">
          <cell r="C1313" t="str">
            <v>Program Operacyjny Pomoc Techniczna</v>
          </cell>
          <cell r="E1313" t="str">
            <v>Pomoc Techniczna - Funkcjonowanie na terenie woj.W-M systemu informacji o funduszach europejskich</v>
          </cell>
          <cell r="F1313" t="str">
            <v>75001</v>
          </cell>
          <cell r="H1313">
            <v>8500</v>
          </cell>
          <cell r="I1313">
            <v>3914</v>
          </cell>
          <cell r="M1313" t="str">
            <v>ZPRR</v>
          </cell>
          <cell r="N1313" t="str">
            <v>Wydatki</v>
          </cell>
          <cell r="O1313" t="str">
            <v>Bieżący</v>
          </cell>
        </row>
        <row r="1314">
          <cell r="C1314" t="str">
            <v>Program Operacyjny Pomoc Techniczna</v>
          </cell>
          <cell r="E1314" t="str">
            <v>Pomoc Techniczna - Funkcjonowanie na terenie woj.W-M systemu informacji o funduszach europejskich</v>
          </cell>
          <cell r="F1314" t="str">
            <v>75001</v>
          </cell>
          <cell r="H1314">
            <v>25500</v>
          </cell>
          <cell r="I1314">
            <v>7431</v>
          </cell>
          <cell r="M1314" t="str">
            <v>ZPRR</v>
          </cell>
          <cell r="N1314" t="str">
            <v>Wydatki</v>
          </cell>
          <cell r="O1314" t="str">
            <v>Bieżący</v>
          </cell>
        </row>
        <row r="1315">
          <cell r="C1315" t="str">
            <v>Program Operacyjny Pomoc Techniczna</v>
          </cell>
          <cell r="E1315" t="str">
            <v>Pomoc Techniczna - Funkcjonowanie na terenie woj.W-M systemu informacji o funduszach europejskich</v>
          </cell>
          <cell r="F1315" t="str">
            <v>75001</v>
          </cell>
          <cell r="H1315">
            <v>0</v>
          </cell>
          <cell r="M1315" t="str">
            <v>ZPRR</v>
          </cell>
          <cell r="N1315" t="str">
            <v>Wydatki</v>
          </cell>
          <cell r="O1315" t="str">
            <v>Bieżący</v>
          </cell>
        </row>
        <row r="1316">
          <cell r="C1316" t="str">
            <v>Program Operacyjny Pomoc Techniczna</v>
          </cell>
          <cell r="E1316" t="str">
            <v>Pomoc Techniczna - Funkcjonowanie na terenie woj.W-M systemu informacji o funduszach europejskich</v>
          </cell>
          <cell r="F1316" t="str">
            <v>75001</v>
          </cell>
          <cell r="H1316">
            <v>0</v>
          </cell>
          <cell r="M1316" t="str">
            <v>ZPRR</v>
          </cell>
          <cell r="N1316" t="str">
            <v>Wydatki</v>
          </cell>
          <cell r="O1316" t="str">
            <v>Bieżący</v>
          </cell>
        </row>
        <row r="1317">
          <cell r="C1317" t="str">
            <v>Program Operacyjny Pomoc Techniczna</v>
          </cell>
          <cell r="E1317" t="str">
            <v>Pomoc Techniczna - Funkcjonowanie na terenie woj.W-M systemu informacji o funduszach europejskich</v>
          </cell>
          <cell r="F1317" t="str">
            <v>75001</v>
          </cell>
          <cell r="H1317">
            <v>42000</v>
          </cell>
          <cell r="I1317">
            <v>12371</v>
          </cell>
          <cell r="M1317" t="str">
            <v>ZPRR</v>
          </cell>
          <cell r="N1317" t="str">
            <v>Wydatki</v>
          </cell>
          <cell r="O1317" t="str">
            <v>Bieżący</v>
          </cell>
        </row>
        <row r="1318">
          <cell r="C1318" t="str">
            <v>Program Operacyjny Pomoc Techniczna</v>
          </cell>
          <cell r="E1318" t="str">
            <v>Pomoc Techniczna - Funkcjonowanie na terenie woj.W-M systemu informacji o funduszach europejskich</v>
          </cell>
          <cell r="F1318" t="str">
            <v>75001</v>
          </cell>
          <cell r="H1318">
            <v>2940</v>
          </cell>
          <cell r="I1318">
            <v>2267</v>
          </cell>
          <cell r="M1318" t="str">
            <v>ZPRR</v>
          </cell>
          <cell r="N1318" t="str">
            <v>Wydatki</v>
          </cell>
          <cell r="O1318" t="str">
            <v>Bieżący</v>
          </cell>
        </row>
        <row r="1319">
          <cell r="C1319" t="str">
            <v>Program Operacyjny Pomoc Techniczna</v>
          </cell>
          <cell r="E1319" t="str">
            <v>Pomoc Techniczna - Funkcjonowanie na terenie woj.W-M systemu informacji o funduszach europejskich</v>
          </cell>
          <cell r="F1319" t="str">
            <v>75001</v>
          </cell>
          <cell r="H1319">
            <v>6827</v>
          </cell>
          <cell r="I1319">
            <v>1952</v>
          </cell>
          <cell r="M1319" t="str">
            <v>ZPRR</v>
          </cell>
          <cell r="N1319" t="str">
            <v>Wydatki</v>
          </cell>
          <cell r="O1319" t="str">
            <v>Bieżący</v>
          </cell>
        </row>
        <row r="1320">
          <cell r="C1320" t="str">
            <v>Program Operacyjny Pomoc Techniczna</v>
          </cell>
          <cell r="E1320" t="str">
            <v>Pomoc Techniczna - Funkcjonowanie na terenie woj.W-M systemu informacji o funduszach europejskich</v>
          </cell>
          <cell r="F1320" t="str">
            <v>75001</v>
          </cell>
          <cell r="H1320">
            <v>1101</v>
          </cell>
          <cell r="I1320">
            <v>302</v>
          </cell>
          <cell r="M1320" t="str">
            <v>ZPRR</v>
          </cell>
          <cell r="N1320" t="str">
            <v>Wydatki</v>
          </cell>
          <cell r="O1320" t="str">
            <v>Bieżący</v>
          </cell>
        </row>
        <row r="1321">
          <cell r="C1321" t="str">
            <v>Program Operacyjny Pomoc Techniczna</v>
          </cell>
          <cell r="E1321" t="str">
            <v>Pomoc Techniczna - Funkcjonowanie na terenie woj.W-M systemu informacji o funduszach europejskich</v>
          </cell>
          <cell r="F1321" t="str">
            <v>75001</v>
          </cell>
          <cell r="H1321">
            <v>7500</v>
          </cell>
          <cell r="I1321">
            <v>29</v>
          </cell>
          <cell r="M1321" t="str">
            <v>ZPRR</v>
          </cell>
          <cell r="N1321" t="str">
            <v>Wydatki</v>
          </cell>
          <cell r="O1321" t="str">
            <v>Bieżący</v>
          </cell>
        </row>
        <row r="1322">
          <cell r="C1322" t="str">
            <v>Program Operacyjny Pomoc Techniczna</v>
          </cell>
          <cell r="E1322" t="str">
            <v>Pomoc Techniczna - Funkcjonowanie na terenie woj.W-M systemu informacji o funduszach europejskich</v>
          </cell>
          <cell r="F1322" t="str">
            <v>75001</v>
          </cell>
          <cell r="H1322">
            <v>-2434</v>
          </cell>
          <cell r="M1322" t="str">
            <v>ZPRR</v>
          </cell>
          <cell r="N1322" t="str">
            <v>Wydatki</v>
          </cell>
          <cell r="O1322" t="str">
            <v>Bieżący</v>
          </cell>
        </row>
        <row r="1323">
          <cell r="C1323" t="str">
            <v>Program Operacyjny Pomoc Techniczna</v>
          </cell>
          <cell r="E1323" t="str">
            <v>Pomoc Techniczna - Funkcjonowanie na terenie woj.W-M systemu informacji o funduszach europejskich</v>
          </cell>
          <cell r="F1323" t="str">
            <v>75001</v>
          </cell>
          <cell r="H1323">
            <v>3000</v>
          </cell>
          <cell r="M1323" t="str">
            <v>ZPRR</v>
          </cell>
          <cell r="N1323" t="str">
            <v>Wydatki</v>
          </cell>
          <cell r="O1323" t="str">
            <v>Bieżący</v>
          </cell>
        </row>
        <row r="1324">
          <cell r="C1324" t="str">
            <v>Program Operacyjny Pomoc Techniczna</v>
          </cell>
          <cell r="E1324" t="str">
            <v>Pomoc Techniczna - Funkcjonowanie na terenie woj.W-M systemu informacji o funduszach europejskich</v>
          </cell>
          <cell r="F1324" t="str">
            <v>75001</v>
          </cell>
          <cell r="H1324">
            <v>54140</v>
          </cell>
          <cell r="I1324">
            <v>6207</v>
          </cell>
          <cell r="M1324" t="str">
            <v>ZPRR</v>
          </cell>
          <cell r="N1324" t="str">
            <v>Wydatki</v>
          </cell>
          <cell r="O1324" t="str">
            <v>Bieżący</v>
          </cell>
        </row>
        <row r="1325">
          <cell r="C1325" t="str">
            <v>Program Operacyjny Pomoc Techniczna</v>
          </cell>
          <cell r="E1325" t="str">
            <v>Pomoc Techniczna - Funkcjonowanie na terenie woj.W-M systemu informacji o funduszach europejskich</v>
          </cell>
          <cell r="F1325" t="str">
            <v>75001</v>
          </cell>
          <cell r="H1325">
            <v>-40640</v>
          </cell>
          <cell r="I1325">
            <v>0</v>
          </cell>
          <cell r="M1325" t="str">
            <v>ZPRR</v>
          </cell>
          <cell r="N1325" t="str">
            <v>Wydatki</v>
          </cell>
          <cell r="O1325" t="str">
            <v>Bieżący</v>
          </cell>
        </row>
        <row r="1326">
          <cell r="C1326" t="str">
            <v>Program Operacyjny Pomoc Techniczna</v>
          </cell>
          <cell r="E1326" t="str">
            <v>Pomoc Techniczna - Funkcjonowanie na terenie woj.W-M systemu informacji o funduszach europejskich</v>
          </cell>
          <cell r="F1326" t="str">
            <v>75001</v>
          </cell>
          <cell r="H1326">
            <v>1500</v>
          </cell>
          <cell r="I1326">
            <v>691</v>
          </cell>
          <cell r="M1326" t="str">
            <v>ZPRR</v>
          </cell>
          <cell r="N1326" t="str">
            <v>Wydatki</v>
          </cell>
          <cell r="O1326" t="str">
            <v>Bieżący</v>
          </cell>
        </row>
        <row r="1327">
          <cell r="C1327" t="str">
            <v>Program Operacyjny Pomoc Techniczna</v>
          </cell>
          <cell r="E1327" t="str">
            <v>Pomoc Techniczna - Funkcjonowanie na terenie woj.W-M systemu informacji o funduszach europejskich</v>
          </cell>
          <cell r="F1327" t="str">
            <v>75001</v>
          </cell>
          <cell r="H1327">
            <v>4500</v>
          </cell>
          <cell r="I1327">
            <v>1311</v>
          </cell>
          <cell r="M1327" t="str">
            <v>ZPRR</v>
          </cell>
          <cell r="N1327" t="str">
            <v>Wydatki</v>
          </cell>
          <cell r="O1327" t="str">
            <v>Bieżący</v>
          </cell>
        </row>
        <row r="1328">
          <cell r="C1328" t="str">
            <v>Program Operacyjny Pomoc Techniczna</v>
          </cell>
          <cell r="E1328" t="str">
            <v>Pomoc Techniczna - Funkcjonowanie na terenie woj.W-M systemu informacji o funduszach europejskich</v>
          </cell>
          <cell r="F1328" t="str">
            <v>75001</v>
          </cell>
          <cell r="H1328">
            <v>0</v>
          </cell>
          <cell r="M1328" t="str">
            <v>ZPRR</v>
          </cell>
          <cell r="N1328" t="str">
            <v>Wydatki</v>
          </cell>
          <cell r="O1328" t="str">
            <v>Bieżący</v>
          </cell>
        </row>
        <row r="1329">
          <cell r="C1329" t="str">
            <v>Program Operacyjny Pomoc Techniczna</v>
          </cell>
          <cell r="E1329" t="str">
            <v>Pomoc Techniczna - Funkcjonowanie na terenie woj.W-M systemu informacji o funduszach europejskich</v>
          </cell>
          <cell r="F1329" t="str">
            <v>75001</v>
          </cell>
          <cell r="H1329">
            <v>0</v>
          </cell>
          <cell r="M1329" t="str">
            <v>ZPRR</v>
          </cell>
          <cell r="N1329" t="str">
            <v>Wydatki</v>
          </cell>
          <cell r="O1329" t="str">
            <v>Bieżący</v>
          </cell>
        </row>
        <row r="1330">
          <cell r="C1330" t="str">
            <v>Program Operacyjny Pomoc Techniczna</v>
          </cell>
          <cell r="E1330" t="str">
            <v>Pomoc Techniczna - Funkcjonowanie na terenie woj.W-M systemu informacji o funduszach europejskich</v>
          </cell>
          <cell r="F1330" t="str">
            <v>75001</v>
          </cell>
          <cell r="H1330">
            <v>699869</v>
          </cell>
          <cell r="M1330" t="str">
            <v>ZPRR</v>
          </cell>
          <cell r="N1330" t="str">
            <v>Dochody</v>
          </cell>
          <cell r="O1330" t="str">
            <v>Bieżący</v>
          </cell>
        </row>
        <row r="1331">
          <cell r="C1331" t="str">
            <v>Program Operacyjny Pomoc Techniczna</v>
          </cell>
          <cell r="E1331" t="str">
            <v>Pomoc Techniczna - Funkcjonowanie na terenie woj.W-M systemu informacji o funduszach europejskich</v>
          </cell>
          <cell r="F1331" t="str">
            <v>75001</v>
          </cell>
          <cell r="H1331">
            <v>-244087</v>
          </cell>
          <cell r="M1331" t="str">
            <v>ZPRR</v>
          </cell>
          <cell r="N1331" t="str">
            <v>Dochody</v>
          </cell>
          <cell r="O1331" t="str">
            <v>Bieżący</v>
          </cell>
        </row>
        <row r="1332">
          <cell r="C1332" t="str">
            <v>Program Operacyjny Pomoc Techniczna</v>
          </cell>
          <cell r="E1332" t="str">
            <v>Pomoc Techniczna - Funkcjonowanie na terenie woj.W-M systemu informacji o funduszach europejskich</v>
          </cell>
          <cell r="F1332" t="str">
            <v>75001</v>
          </cell>
          <cell r="H1332">
            <v>123508</v>
          </cell>
          <cell r="M1332" t="str">
            <v>ZPRR</v>
          </cell>
          <cell r="N1332" t="str">
            <v>Dochody</v>
          </cell>
          <cell r="O1332" t="str">
            <v>Bieżący</v>
          </cell>
        </row>
        <row r="1333">
          <cell r="C1333" t="str">
            <v>Program Operacyjny Pomoc Techniczna</v>
          </cell>
          <cell r="E1333" t="str">
            <v>Pomoc Techniczna - Funkcjonowanie na terenie woj.W-M systemu informacji o funduszach europejskich</v>
          </cell>
          <cell r="F1333" t="str">
            <v>75001</v>
          </cell>
          <cell r="H1333">
            <v>-43074</v>
          </cell>
          <cell r="M1333" t="str">
            <v>ZPRR</v>
          </cell>
          <cell r="N1333" t="str">
            <v>Dochody</v>
          </cell>
          <cell r="O1333" t="str">
            <v>Bieżący</v>
          </cell>
        </row>
        <row r="1334">
          <cell r="C1334" t="str">
            <v>Program Współpracy Transgranicznej Litwa-Polska-Rosja 2007-2013</v>
          </cell>
          <cell r="E1334" t="str">
            <v>Dialog bez barier-trransgraniczna inicjatywa rozwoju nowych form kształcenia połączona z modernizacją infrastruktury edukacyjnej partnerów projektu</v>
          </cell>
          <cell r="F1334" t="str">
            <v>80147</v>
          </cell>
          <cell r="H1334">
            <v>940179</v>
          </cell>
          <cell r="I1334">
            <v>0</v>
          </cell>
          <cell r="M1334" t="str">
            <v>W-M BP w Elblągu Filia Ostróda</v>
          </cell>
          <cell r="N1334" t="str">
            <v>Wydatki</v>
          </cell>
          <cell r="O1334" t="str">
            <v>Majątkowy</v>
          </cell>
        </row>
        <row r="1335">
          <cell r="C1335" t="str">
            <v>Program Współpracy Transgranicznej Litwa-Polska-Rosja 2007-2013</v>
          </cell>
          <cell r="E1335" t="str">
            <v>Dialog bez barier-trransgraniczna inicjatywa rozwoju nowych form kształcenia połączona z modernizacją infrastruktury edukacyjnej partnerów projektu</v>
          </cell>
          <cell r="F1335" t="str">
            <v>80147</v>
          </cell>
          <cell r="H1335">
            <v>940179</v>
          </cell>
          <cell r="I1335">
            <v>0</v>
          </cell>
          <cell r="M1335" t="str">
            <v>W-M BP w Elblągu Filia Ostróda</v>
          </cell>
          <cell r="N1335" t="str">
            <v>Dochody</v>
          </cell>
          <cell r="O1335" t="str">
            <v>Majątkowy</v>
          </cell>
        </row>
        <row r="1336">
          <cell r="C1336" t="str">
            <v>RPO</v>
          </cell>
          <cell r="E1336" t="str">
            <v>Modernizacja i wyposażenie laboratorium anatomicznego, Sali medyczno-higienicznej oraz sali propedeutyki stomatologicznej w szkole Policealnej im. Jadwigi Romanowskiej w Elblągu</v>
          </cell>
          <cell r="F1336" t="str">
            <v>80130</v>
          </cell>
          <cell r="H1336">
            <v>358476</v>
          </cell>
          <cell r="I1336">
            <v>0</v>
          </cell>
          <cell r="M1336" t="str">
            <v>Szkoła Policealna im. Jadwigi Romanowskiej w Elblągu</v>
          </cell>
          <cell r="N1336" t="str">
            <v>Wydatki</v>
          </cell>
          <cell r="O1336" t="str">
            <v>Majątkowy</v>
          </cell>
        </row>
        <row r="1337">
          <cell r="C1337" t="str">
            <v>RPO</v>
          </cell>
          <cell r="E1337" t="str">
            <v>Modernizacja i wyposażenie laboratorium anatomicznego, Sali medyczno-higienicznej oraz sali propedeutyki stomatologicznej w szkole Policealnej im. Jadwigi Romanowskiej w Elblągu</v>
          </cell>
          <cell r="F1337" t="str">
            <v>80130</v>
          </cell>
          <cell r="H1337">
            <v>36096</v>
          </cell>
          <cell r="I1337">
            <v>0</v>
          </cell>
          <cell r="M1337" t="str">
            <v>Szkoła Policealna im. Jadwigi Romanowskiej w Elblągu</v>
          </cell>
          <cell r="N1337" t="str">
            <v>Wydatki</v>
          </cell>
          <cell r="O1337" t="str">
            <v>Majątkowy</v>
          </cell>
        </row>
        <row r="1338">
          <cell r="C1338" t="str">
            <v>RPO</v>
          </cell>
          <cell r="E1338" t="str">
            <v>Modernizacja i wyposażenie laboratorium anatomicznego, Sali medyczno-higienicznej oraz sali propedeutyki stomatologicznej w szkole Policealnej im. Jadwigi Romanowskiej w Elblągu</v>
          </cell>
          <cell r="F1338" t="str">
            <v>80130</v>
          </cell>
          <cell r="H1338">
            <v>63260</v>
          </cell>
          <cell r="I1338">
            <v>0</v>
          </cell>
          <cell r="M1338" t="str">
            <v>Szkoła Policealna im. Jadwigi Romanowskiej w Elblągu</v>
          </cell>
          <cell r="N1338" t="str">
            <v>Wydatki</v>
          </cell>
          <cell r="O1338" t="str">
            <v>Majątkowy</v>
          </cell>
        </row>
        <row r="1339">
          <cell r="C1339" t="str">
            <v>RPO</v>
          </cell>
          <cell r="E1339" t="str">
            <v>Modernizacja i wyposażenie laboratorium anatomicznego, Sali medyczno-higienicznej oraz sali propedeutyki stomatologicznej w szkole Policealnej im. Jadwigi Romanowskiej w Elblągu</v>
          </cell>
          <cell r="F1339" t="str">
            <v>80130</v>
          </cell>
          <cell r="H1339">
            <v>10126</v>
          </cell>
          <cell r="I1339">
            <v>0</v>
          </cell>
          <cell r="M1339" t="str">
            <v>Szkoła Policealna im. Jadwigi Romanowskiej w Elblągu</v>
          </cell>
          <cell r="N1339" t="str">
            <v>Wydatki</v>
          </cell>
          <cell r="O1339" t="str">
            <v>Majątkowy</v>
          </cell>
        </row>
        <row r="1340">
          <cell r="C1340" t="str">
            <v>RPO</v>
          </cell>
          <cell r="E1340" t="str">
            <v>Modernizacja i wyposażenie laboratorium anatomicznego, Sali medyczno-higienicznej oraz sali propedeutyki stomatologicznej w szkole Policealnej im. Jadwigi Romanowskiej w Elblągu</v>
          </cell>
          <cell r="F1340" t="str">
            <v>75861</v>
          </cell>
          <cell r="H1340">
            <v>358476</v>
          </cell>
          <cell r="I1340">
            <v>0</v>
          </cell>
          <cell r="M1340" t="str">
            <v>Szkoła Policealna im. Jadwigi Romanowskiej w Elblągu</v>
          </cell>
          <cell r="N1340" t="str">
            <v>Dochody</v>
          </cell>
          <cell r="O1340" t="str">
            <v>Majątkowy</v>
          </cell>
        </row>
        <row r="1341">
          <cell r="C1341" t="str">
            <v>RPO</v>
          </cell>
          <cell r="E1341" t="str">
            <v>Modernizacja i wyposażenie laboratorium anatomicznego, Sali medyczno-higienicznej oraz sali propedeutyki stomatologicznej w szkole Policealnej im. Jadwigi Romanowskiej w Elblągu</v>
          </cell>
          <cell r="F1341" t="str">
            <v>75861</v>
          </cell>
          <cell r="H1341">
            <v>36096</v>
          </cell>
          <cell r="I1341">
            <v>0</v>
          </cell>
          <cell r="M1341" t="str">
            <v>Szkoła Policealna im. Jadwigi Romanowskiej w Elblągu</v>
          </cell>
          <cell r="N1341" t="str">
            <v>Dochody</v>
          </cell>
          <cell r="O1341" t="str">
            <v>Majątkowy</v>
          </cell>
        </row>
        <row r="1342">
          <cell r="C1342" t="str">
            <v>RPO</v>
          </cell>
          <cell r="E1342" t="str">
            <v>Rewitalizacja zabytkowego budynku Internatu przy ulicy Mariańskiej 3 w Olsztynie</v>
          </cell>
          <cell r="F1342" t="str">
            <v>85410</v>
          </cell>
          <cell r="H1342">
            <v>2835086</v>
          </cell>
          <cell r="I1342">
            <v>145067</v>
          </cell>
          <cell r="M1342" t="str">
            <v>Szkoła Policealna w Olsztynie</v>
          </cell>
          <cell r="N1342" t="str">
            <v>Wydatki</v>
          </cell>
          <cell r="O1342" t="str">
            <v>Majątkowy</v>
          </cell>
        </row>
        <row r="1343">
          <cell r="C1343" t="str">
            <v>RPO</v>
          </cell>
          <cell r="E1343" t="str">
            <v>Rewitalizacja zabytkowego budynku Internatu przy ulicy Mariańskiej 3 w Olsztynie</v>
          </cell>
          <cell r="F1343" t="str">
            <v>75861</v>
          </cell>
          <cell r="H1343">
            <v>2835086</v>
          </cell>
          <cell r="I1343">
            <v>0</v>
          </cell>
          <cell r="M1343" t="str">
            <v>Szkoła Policealna w Olsztynie</v>
          </cell>
          <cell r="N1343" t="str">
            <v>Dochody</v>
          </cell>
          <cell r="O1343" t="str">
            <v>Majątkowy</v>
          </cell>
        </row>
        <row r="1344">
          <cell r="C1344" t="str">
            <v>RPO</v>
          </cell>
          <cell r="E1344" t="str">
            <v>e-Pedagogiczne Centrum Informacji Edukacyjnej Warmii i Mazur</v>
          </cell>
          <cell r="F1344" t="str">
            <v>80147</v>
          </cell>
          <cell r="H1344">
            <v>1810755</v>
          </cell>
          <cell r="I1344">
            <v>6800</v>
          </cell>
          <cell r="M1344" t="str">
            <v>Warmińsko-Mazurska Biblioteka Pedagogiczna w Olsztynie</v>
          </cell>
          <cell r="N1344" t="str">
            <v>Wydatki</v>
          </cell>
          <cell r="O1344" t="str">
            <v>Majątkowy</v>
          </cell>
        </row>
        <row r="1345">
          <cell r="C1345" t="str">
            <v>RPO</v>
          </cell>
          <cell r="E1345" t="str">
            <v>e-Pedagogiczne Centrum Informacji Edukacyjnej Warmii i Mazur</v>
          </cell>
          <cell r="F1345" t="str">
            <v>75861</v>
          </cell>
          <cell r="H1345">
            <v>1810755</v>
          </cell>
          <cell r="I1345">
            <v>0</v>
          </cell>
          <cell r="M1345" t="str">
            <v>Warmińsko-Mazurska Biblioteka Pedagogiczna w Olsztynie</v>
          </cell>
          <cell r="N1345" t="str">
            <v>Dochody</v>
          </cell>
          <cell r="O1345" t="str">
            <v>Majątkowy</v>
          </cell>
        </row>
        <row r="1346">
          <cell r="C1346" t="str">
            <v>INTERREG IV A</v>
          </cell>
          <cell r="E1346" t="str">
            <v xml:space="preserve">Projekt Współpracy Transgranicznej i Komunikacji Młodzieży </v>
          </cell>
          <cell r="F1346" t="str">
            <v>75095</v>
          </cell>
          <cell r="H1346">
            <v>7840</v>
          </cell>
          <cell r="I1346">
            <v>7273</v>
          </cell>
          <cell r="M1346" t="str">
            <v>Współpraca Międzynarodowa</v>
          </cell>
          <cell r="N1346" t="str">
            <v>Wydatki</v>
          </cell>
          <cell r="O1346" t="str">
            <v>Bieżący</v>
          </cell>
        </row>
        <row r="1347">
          <cell r="C1347" t="str">
            <v>INTERREG IV A</v>
          </cell>
          <cell r="E1347" t="str">
            <v xml:space="preserve">Projekt Współpracy Transgranicznej i Komunikacji Młodzieży </v>
          </cell>
          <cell r="F1347" t="str">
            <v>75095</v>
          </cell>
          <cell r="H1347">
            <v>2125</v>
          </cell>
          <cell r="I1347">
            <v>2115</v>
          </cell>
          <cell r="M1347" t="str">
            <v>Współpraca Międzynarodowa</v>
          </cell>
          <cell r="N1347" t="str">
            <v>Wydatki</v>
          </cell>
          <cell r="O1347" t="str">
            <v>Bieżący</v>
          </cell>
        </row>
        <row r="1348">
          <cell r="C1348" t="str">
            <v>INTERREG IV A</v>
          </cell>
          <cell r="E1348" t="str">
            <v xml:space="preserve">Projekt Współpracy Transgranicznej i Komunikacji Młodzieży </v>
          </cell>
          <cell r="F1348" t="str">
            <v>75095</v>
          </cell>
          <cell r="H1348">
            <v>323</v>
          </cell>
          <cell r="I1348">
            <v>321</v>
          </cell>
          <cell r="M1348" t="str">
            <v>Współpraca Międzynarodowa</v>
          </cell>
          <cell r="N1348" t="str">
            <v>Wydatki</v>
          </cell>
          <cell r="O1348" t="str">
            <v>Bieżący</v>
          </cell>
        </row>
        <row r="1349">
          <cell r="C1349" t="str">
            <v>INTERREG IV A</v>
          </cell>
          <cell r="E1349" t="str">
            <v xml:space="preserve">Projekt Współpracy Transgranicznej i Komunikacji Młodzieży </v>
          </cell>
          <cell r="F1349" t="str">
            <v>75095</v>
          </cell>
          <cell r="H1349">
            <v>62</v>
          </cell>
          <cell r="I1349">
            <v>52</v>
          </cell>
          <cell r="M1349" t="str">
            <v>Współpraca Międzynarodowa</v>
          </cell>
          <cell r="N1349" t="str">
            <v>Wydatki</v>
          </cell>
          <cell r="O1349" t="str">
            <v>Bieżący</v>
          </cell>
        </row>
        <row r="1350">
          <cell r="C1350" t="str">
            <v>INTERREG IV A</v>
          </cell>
          <cell r="E1350" t="str">
            <v xml:space="preserve">Projekt Współpracy Transgranicznej i Komunikacji Młodzieży </v>
          </cell>
          <cell r="F1350" t="str">
            <v>75095</v>
          </cell>
          <cell r="H1350">
            <v>440</v>
          </cell>
          <cell r="I1350">
            <v>0</v>
          </cell>
          <cell r="M1350" t="str">
            <v>Współpraca Międzynarodowa</v>
          </cell>
          <cell r="N1350" t="str">
            <v>Wydatki</v>
          </cell>
          <cell r="O1350" t="str">
            <v>Bieżący</v>
          </cell>
        </row>
        <row r="1351">
          <cell r="C1351" t="str">
            <v>INTERREG IV A</v>
          </cell>
          <cell r="E1351" t="str">
            <v xml:space="preserve">Projekt Współpracy Transgranicznej i Komunikacji Młodzieży </v>
          </cell>
          <cell r="F1351" t="str">
            <v>75095</v>
          </cell>
          <cell r="H1351">
            <v>-440</v>
          </cell>
          <cell r="I1351">
            <v>0</v>
          </cell>
          <cell r="M1351" t="str">
            <v>Współpraca Międzynarodowa</v>
          </cell>
          <cell r="N1351" t="str">
            <v>Wydatki</v>
          </cell>
          <cell r="O1351" t="str">
            <v>Bieżący</v>
          </cell>
        </row>
        <row r="1352">
          <cell r="C1352" t="str">
            <v>INTERREG IV A</v>
          </cell>
          <cell r="E1352" t="str">
            <v xml:space="preserve">Projekt Współpracy Transgranicznej i Komunikacji Młodzieży </v>
          </cell>
          <cell r="F1352" t="str">
            <v>75095</v>
          </cell>
          <cell r="H1352">
            <v>7400</v>
          </cell>
          <cell r="I1352">
            <v>0</v>
          </cell>
          <cell r="M1352" t="str">
            <v>Współpraca Międzynarodowa</v>
          </cell>
          <cell r="N1352" t="str">
            <v>Wydatki</v>
          </cell>
          <cell r="O1352" t="str">
            <v>Bieżący</v>
          </cell>
        </row>
        <row r="1353">
          <cell r="C1353" t="str">
            <v>INTERREG IV A</v>
          </cell>
          <cell r="E1353" t="str">
            <v xml:space="preserve">Projekt Współpracy Transgranicznej i Komunikacji Młodzieży </v>
          </cell>
          <cell r="F1353" t="str">
            <v>75095</v>
          </cell>
          <cell r="H1353">
            <v>-7400</v>
          </cell>
          <cell r="I1353">
            <v>0</v>
          </cell>
          <cell r="M1353" t="str">
            <v>Współpraca Międzynarodowa</v>
          </cell>
          <cell r="N1353" t="str">
            <v>Wydatki</v>
          </cell>
          <cell r="O1353" t="str">
            <v>Bieżący</v>
          </cell>
        </row>
        <row r="1354">
          <cell r="C1354" t="str">
            <v>INTERREG IV A</v>
          </cell>
          <cell r="E1354" t="str">
            <v xml:space="preserve">Projekt Współpracy Transgranicznej i Komunikacji Młodzieży </v>
          </cell>
          <cell r="F1354" t="str">
            <v>75095</v>
          </cell>
          <cell r="H1354">
            <v>32300</v>
          </cell>
          <cell r="I1354">
            <v>18910</v>
          </cell>
          <cell r="M1354" t="str">
            <v>Współpraca Międzynarodowa</v>
          </cell>
          <cell r="N1354" t="str">
            <v>Wydatki</v>
          </cell>
          <cell r="O1354" t="str">
            <v>Bieżący</v>
          </cell>
        </row>
        <row r="1355">
          <cell r="C1355" t="str">
            <v>PO RYBY 2007-2013</v>
          </cell>
          <cell r="E1355" t="str">
            <v>Pomoc techniczna</v>
          </cell>
          <cell r="F1355" t="str">
            <v>05011</v>
          </cell>
          <cell r="H1355">
            <v>9700</v>
          </cell>
          <cell r="I1355">
            <v>2287</v>
          </cell>
          <cell r="M1355" t="str">
            <v>Obszary Wiejskie</v>
          </cell>
          <cell r="N1355" t="str">
            <v>Wydatki</v>
          </cell>
          <cell r="O1355" t="str">
            <v>Bieżący</v>
          </cell>
        </row>
        <row r="1356">
          <cell r="C1356" t="str">
            <v>PO RYBY 2007-2013</v>
          </cell>
          <cell r="E1356" t="str">
            <v>Pomoc techniczna</v>
          </cell>
          <cell r="F1356" t="str">
            <v>05011</v>
          </cell>
          <cell r="H1356">
            <v>28000</v>
          </cell>
          <cell r="I1356">
            <v>501</v>
          </cell>
          <cell r="M1356" t="str">
            <v>Obszary Wiejskie</v>
          </cell>
          <cell r="N1356" t="str">
            <v>Wydatki</v>
          </cell>
          <cell r="O1356" t="str">
            <v>Bieżący</v>
          </cell>
        </row>
        <row r="1357">
          <cell r="C1357" t="str">
            <v>PO RYBY 2007-2013</v>
          </cell>
          <cell r="E1357" t="str">
            <v>Pomoc techniczna</v>
          </cell>
          <cell r="F1357" t="str">
            <v>05011</v>
          </cell>
          <cell r="H1357">
            <v>970</v>
          </cell>
          <cell r="I1357">
            <v>19</v>
          </cell>
          <cell r="M1357" t="str">
            <v>Obszary Wiejskie</v>
          </cell>
          <cell r="N1357" t="str">
            <v>Wydatki</v>
          </cell>
          <cell r="O1357" t="str">
            <v>Bieżący</v>
          </cell>
        </row>
        <row r="1358">
          <cell r="C1358" t="str">
            <v>PO RYBY 2007-2013</v>
          </cell>
          <cell r="E1358" t="str">
            <v>Pomoc techniczna</v>
          </cell>
          <cell r="F1358" t="str">
            <v>05011</v>
          </cell>
          <cell r="H1358">
            <v>6300</v>
          </cell>
          <cell r="I1358">
            <v>557</v>
          </cell>
          <cell r="M1358" t="str">
            <v>Obszary Wiejskie</v>
          </cell>
          <cell r="N1358" t="str">
            <v>Wydatki</v>
          </cell>
          <cell r="O1358" t="str">
            <v>Bieżący</v>
          </cell>
        </row>
        <row r="1359">
          <cell r="C1359" t="str">
            <v>PO RYBY 2007-2013</v>
          </cell>
          <cell r="E1359" t="str">
            <v>Pomoc techniczna</v>
          </cell>
          <cell r="F1359" t="str">
            <v>05011</v>
          </cell>
          <cell r="H1359">
            <v>13640</v>
          </cell>
          <cell r="I1359">
            <v>0</v>
          </cell>
          <cell r="M1359" t="str">
            <v>Obszary Wiejskie</v>
          </cell>
          <cell r="N1359" t="str">
            <v>Wydatki</v>
          </cell>
          <cell r="O1359" t="str">
            <v>Majątkowy</v>
          </cell>
        </row>
        <row r="1360">
          <cell r="C1360" t="str">
            <v>INTERREG IV A</v>
          </cell>
          <cell r="E1360" t="str">
            <v xml:space="preserve">Projekt Współpracy Transgranicznej i Komunikacji Młodzieży </v>
          </cell>
          <cell r="F1360" t="str">
            <v>75095</v>
          </cell>
          <cell r="H1360">
            <v>42650</v>
          </cell>
          <cell r="I1360">
            <v>0</v>
          </cell>
          <cell r="M1360" t="str">
            <v>Współpraca Międzynarodowa</v>
          </cell>
          <cell r="N1360" t="str">
            <v>Dochody</v>
          </cell>
          <cell r="O1360" t="str">
            <v>Bieżący</v>
          </cell>
        </row>
        <row r="1361">
          <cell r="C1361" t="str">
            <v>RPO</v>
          </cell>
          <cell r="E1361" t="str">
            <v>Spójny System obsługi inwestora na Warmii i Mazurach - profesjonalne oddziaływanie promocji gospodarczej</v>
          </cell>
          <cell r="F1361" t="str">
            <v>75075</v>
          </cell>
          <cell r="H1361">
            <v>308990</v>
          </cell>
          <cell r="I1361">
            <v>74354</v>
          </cell>
          <cell r="M1361" t="str">
            <v>Koordynacji Promocji</v>
          </cell>
          <cell r="N1361" t="str">
            <v>Wydatki</v>
          </cell>
          <cell r="O1361" t="str">
            <v>Bieżący</v>
          </cell>
        </row>
        <row r="1362">
          <cell r="C1362" t="str">
            <v>RPO</v>
          </cell>
          <cell r="E1362" t="str">
            <v>Pamiatka regionu Warmii i Mazur</v>
          </cell>
          <cell r="F1362">
            <v>15011</v>
          </cell>
          <cell r="H1362">
            <v>6870</v>
          </cell>
          <cell r="I1362">
            <v>3869</v>
          </cell>
          <cell r="M1362" t="str">
            <v>Turystyka</v>
          </cell>
          <cell r="N1362" t="str">
            <v>Wydatki</v>
          </cell>
          <cell r="O1362" t="str">
            <v>Bieżący</v>
          </cell>
        </row>
        <row r="1363">
          <cell r="C1363" t="str">
            <v>RPO</v>
          </cell>
          <cell r="E1363" t="str">
            <v>Spójny System obsługi inwestora na Warmii i Mazurach - profesjonalne oddziaływanie promocji gospodarczej</v>
          </cell>
          <cell r="F1363" t="str">
            <v>75075</v>
          </cell>
          <cell r="H1363">
            <v>46936</v>
          </cell>
          <cell r="I1363">
            <v>9882</v>
          </cell>
          <cell r="M1363" t="str">
            <v>Koordynacji Promocji</v>
          </cell>
          <cell r="N1363" t="str">
            <v>Wydatki</v>
          </cell>
          <cell r="O1363" t="str">
            <v>Bieżący</v>
          </cell>
        </row>
        <row r="1364">
          <cell r="C1364" t="str">
            <v>RPO</v>
          </cell>
          <cell r="E1364" t="str">
            <v>Pamiatka regionu Warmii i Mazur</v>
          </cell>
          <cell r="F1364">
            <v>15011</v>
          </cell>
          <cell r="H1364">
            <v>716</v>
          </cell>
          <cell r="I1364">
            <v>0</v>
          </cell>
          <cell r="M1364" t="str">
            <v>Turystyka</v>
          </cell>
          <cell r="N1364" t="str">
            <v>Wydatki</v>
          </cell>
          <cell r="O1364" t="str">
            <v>Bieżący</v>
          </cell>
        </row>
        <row r="1365">
          <cell r="C1365" t="str">
            <v>RPO</v>
          </cell>
          <cell r="E1365" t="str">
            <v>Spójny System obsługi inwestora na Warmii i Mazurach - profesjonalne oddziaływanie promocji gospodarczej</v>
          </cell>
          <cell r="F1365" t="str">
            <v>75075</v>
          </cell>
          <cell r="H1365">
            <v>13256</v>
          </cell>
          <cell r="I1365">
            <v>1561</v>
          </cell>
          <cell r="M1365" t="str">
            <v>Koordynacji Promocji</v>
          </cell>
          <cell r="N1365" t="str">
            <v>Wydatki</v>
          </cell>
          <cell r="O1365" t="str">
            <v>Bieżący</v>
          </cell>
        </row>
        <row r="1366">
          <cell r="C1366" t="str">
            <v>RPO</v>
          </cell>
          <cell r="E1366" t="str">
            <v>Pamiatka regionu Warmii i Mazur</v>
          </cell>
          <cell r="F1366">
            <v>15011</v>
          </cell>
          <cell r="H1366">
            <v>10000</v>
          </cell>
          <cell r="I1366">
            <v>0</v>
          </cell>
          <cell r="M1366" t="str">
            <v>Turystyka</v>
          </cell>
          <cell r="N1366" t="str">
            <v>Wydatki</v>
          </cell>
          <cell r="O1366" t="str">
            <v>Bieżący</v>
          </cell>
        </row>
        <row r="1367">
          <cell r="C1367" t="str">
            <v>RPO</v>
          </cell>
          <cell r="E1367" t="str">
            <v>Spójny System obsługi inwestora na Warmii i Mazurach - profesjonalne oddziaływanie promocji gospodarczej</v>
          </cell>
          <cell r="F1367" t="str">
            <v>75075</v>
          </cell>
          <cell r="H1367">
            <v>106526</v>
          </cell>
          <cell r="I1367">
            <v>6686</v>
          </cell>
          <cell r="M1367" t="str">
            <v>Koordynacji Promocji</v>
          </cell>
          <cell r="N1367" t="str">
            <v>Wydatki</v>
          </cell>
          <cell r="O1367" t="str">
            <v>Bieżący</v>
          </cell>
        </row>
        <row r="1368">
          <cell r="C1368" t="str">
            <v>RPO</v>
          </cell>
          <cell r="E1368" t="str">
            <v>Pamiatka regionu Warmii i Mazur</v>
          </cell>
          <cell r="F1368">
            <v>15011</v>
          </cell>
          <cell r="H1368">
            <v>450</v>
          </cell>
          <cell r="I1368">
            <v>0</v>
          </cell>
          <cell r="M1368" t="str">
            <v>Turystyka</v>
          </cell>
          <cell r="N1368" t="str">
            <v>Wydatki</v>
          </cell>
          <cell r="O1368" t="str">
            <v>Bieżący</v>
          </cell>
        </row>
        <row r="1369">
          <cell r="C1369" t="str">
            <v>RPO</v>
          </cell>
          <cell r="E1369" t="str">
            <v>Spójny System obsługi inwestora na Warmii i Mazurach - profesjonalne oddziaływanie promocji gospodarczej</v>
          </cell>
          <cell r="F1369" t="str">
            <v>75075</v>
          </cell>
          <cell r="H1369">
            <v>1788579</v>
          </cell>
          <cell r="I1369">
            <v>210599</v>
          </cell>
          <cell r="M1369" t="str">
            <v>Koordynacji Promocji</v>
          </cell>
          <cell r="N1369" t="str">
            <v>Wydatki</v>
          </cell>
          <cell r="O1369" t="str">
            <v>Bieżący</v>
          </cell>
        </row>
        <row r="1370">
          <cell r="C1370" t="str">
            <v>Program Współpracy Transgranicznej Litwa-Polska-Rosja 2007-2013</v>
          </cell>
          <cell r="E1370" t="str">
            <v>Odtworzenie wspólnej struktury urządzeń melioracji wodnych na obszarze przygranicznym województwa warmińsko-mazurskiego i obwodu kaliningradzkiego</v>
          </cell>
          <cell r="F1370" t="str">
            <v>01006</v>
          </cell>
          <cell r="H1370">
            <v>240000</v>
          </cell>
          <cell r="I1370">
            <v>0</v>
          </cell>
          <cell r="M1370" t="str">
            <v>ZMiUW w Olsztynie</v>
          </cell>
          <cell r="N1370" t="str">
            <v>Wydatki</v>
          </cell>
          <cell r="O1370" t="str">
            <v>Majątkowy</v>
          </cell>
        </row>
        <row r="1371">
          <cell r="C1371" t="str">
            <v>RPO</v>
          </cell>
          <cell r="E1371" t="str">
            <v>Spójny System obsługi inwestora na Warmii i Mazurach - profesjonalne oddziaływanie promocji gospodarczej</v>
          </cell>
          <cell r="F1371" t="str">
            <v>75075</v>
          </cell>
          <cell r="H1371">
            <v>29277</v>
          </cell>
          <cell r="I1371">
            <v>3403</v>
          </cell>
          <cell r="M1371" t="str">
            <v>Koordynacji Promocji</v>
          </cell>
          <cell r="N1371" t="str">
            <v>Wydatki</v>
          </cell>
          <cell r="O1371" t="str">
            <v>Bieżący</v>
          </cell>
        </row>
        <row r="1372">
          <cell r="C1372" t="str">
            <v>PO KL</v>
          </cell>
          <cell r="E1372" t="str">
            <v>Monitoring RIS Warmia Mazury</v>
          </cell>
          <cell r="F1372">
            <v>15013</v>
          </cell>
          <cell r="H1372">
            <v>12240</v>
          </cell>
          <cell r="M1372" t="str">
            <v>Polityka Regionalna</v>
          </cell>
          <cell r="N1372" t="str">
            <v>Wydatki</v>
          </cell>
          <cell r="O1372" t="str">
            <v>Bieżący</v>
          </cell>
        </row>
        <row r="1373">
          <cell r="C1373" t="str">
            <v>RPO</v>
          </cell>
          <cell r="E1373" t="str">
            <v>Spójny System obsługi inwestora na Warmii i Mazurach - profesjonalne oddziaływanie promocji gospodarczej</v>
          </cell>
          <cell r="F1373" t="str">
            <v>75075</v>
          </cell>
          <cell r="H1373">
            <v>606645</v>
          </cell>
          <cell r="I1373">
            <v>0</v>
          </cell>
          <cell r="M1373" t="str">
            <v>Koordynacji Promocji</v>
          </cell>
          <cell r="N1373" t="str">
            <v>Wydatki</v>
          </cell>
          <cell r="O1373" t="str">
            <v>Bieżący</v>
          </cell>
        </row>
        <row r="1374">
          <cell r="C1374" t="str">
            <v>PO KL</v>
          </cell>
          <cell r="E1374" t="str">
            <v>Monitoring RIS Warmia Mazury</v>
          </cell>
          <cell r="F1374">
            <v>15013</v>
          </cell>
          <cell r="H1374">
            <v>1860</v>
          </cell>
          <cell r="M1374" t="str">
            <v>Polityka Regionalna</v>
          </cell>
          <cell r="N1374" t="str">
            <v>Wydatki</v>
          </cell>
          <cell r="O1374" t="str">
            <v>Bieżący</v>
          </cell>
        </row>
        <row r="1375">
          <cell r="C1375" t="str">
            <v>RPO</v>
          </cell>
          <cell r="E1375" t="str">
            <v>Spójny System obsługi inwestora na Warmii i Mazurach - profesjonalne oddziaływanie promocji gospodarczej</v>
          </cell>
          <cell r="F1375" t="str">
            <v>75075</v>
          </cell>
          <cell r="H1375">
            <v>2420</v>
          </cell>
          <cell r="I1375">
            <v>177</v>
          </cell>
          <cell r="M1375" t="str">
            <v>Koordynacji Promocji</v>
          </cell>
          <cell r="N1375" t="str">
            <v>Wydatki</v>
          </cell>
          <cell r="O1375" t="str">
            <v>Bieżący</v>
          </cell>
        </row>
        <row r="1376">
          <cell r="C1376" t="str">
            <v>PO KL</v>
          </cell>
          <cell r="E1376" t="str">
            <v>Monitoring RIS Warmia Mazury</v>
          </cell>
          <cell r="F1376">
            <v>15013</v>
          </cell>
          <cell r="H1376">
            <v>300</v>
          </cell>
          <cell r="M1376" t="str">
            <v>Polityka Regionalna</v>
          </cell>
          <cell r="N1376" t="str">
            <v>Wydatki</v>
          </cell>
          <cell r="O1376" t="str">
            <v>Bieżący</v>
          </cell>
        </row>
        <row r="1377">
          <cell r="C1377" t="str">
            <v>RPO</v>
          </cell>
          <cell r="E1377" t="str">
            <v>Spójny System obsługi inwestora na Warmii i Mazurach - profesjonalne oddziaływanie promocji gospodarczej</v>
          </cell>
          <cell r="F1377" t="str">
            <v>75075</v>
          </cell>
          <cell r="H1377">
            <v>32300</v>
          </cell>
          <cell r="I1377">
            <v>9656</v>
          </cell>
          <cell r="M1377" t="str">
            <v>Koordynacji Promocji</v>
          </cell>
          <cell r="N1377" t="str">
            <v>Wydatki</v>
          </cell>
          <cell r="O1377" t="str">
            <v>Bieżący</v>
          </cell>
        </row>
        <row r="1378">
          <cell r="C1378" t="str">
            <v>PO KL</v>
          </cell>
          <cell r="E1378" t="str">
            <v>Monitoring RIS Warmia Mazury</v>
          </cell>
          <cell r="F1378">
            <v>15013</v>
          </cell>
          <cell r="H1378">
            <v>7200</v>
          </cell>
          <cell r="M1378" t="str">
            <v>Polityka Regionalna</v>
          </cell>
          <cell r="N1378" t="str">
            <v>Wydatki</v>
          </cell>
          <cell r="O1378" t="str">
            <v>Bieżący</v>
          </cell>
        </row>
        <row r="1379">
          <cell r="C1379" t="str">
            <v>RPO</v>
          </cell>
          <cell r="E1379" t="str">
            <v>Spójny System obsługi inwestora na Warmii i Mazurach - profesjonalne oddziaływanie promocji gospodarczej</v>
          </cell>
          <cell r="F1379" t="str">
            <v>75861</v>
          </cell>
          <cell r="H1379">
            <v>2934929</v>
          </cell>
          <cell r="I1379">
            <v>0</v>
          </cell>
          <cell r="M1379" t="str">
            <v>Koordynacji Promocji</v>
          </cell>
          <cell r="N1379" t="str">
            <v>Dochody</v>
          </cell>
          <cell r="O1379" t="str">
            <v>Bieżący</v>
          </cell>
        </row>
        <row r="1380">
          <cell r="C1380" t="str">
            <v>PO KL</v>
          </cell>
          <cell r="E1380" t="str">
            <v>Monitoring RIS Warmia Mazury</v>
          </cell>
          <cell r="F1380">
            <v>15013</v>
          </cell>
          <cell r="H1380">
            <v>2400</v>
          </cell>
          <cell r="M1380" t="str">
            <v>Polityka Regionalna</v>
          </cell>
          <cell r="N1380" t="str">
            <v>Wydatki</v>
          </cell>
          <cell r="O1380" t="str">
            <v>Bieżący</v>
          </cell>
        </row>
        <row r="1381">
          <cell r="C1381" t="str">
            <v>PO KL</v>
          </cell>
          <cell r="E1381" t="str">
            <v>Monitoring RIS Warmia Mazury</v>
          </cell>
          <cell r="F1381">
            <v>15013</v>
          </cell>
          <cell r="H1381">
            <v>18750</v>
          </cell>
          <cell r="M1381" t="str">
            <v>Polityka Regionalna</v>
          </cell>
          <cell r="N1381" t="str">
            <v>Wydatki</v>
          </cell>
          <cell r="O1381" t="str">
            <v>Bieżący</v>
          </cell>
        </row>
        <row r="1382">
          <cell r="C1382" t="str">
            <v>PO KL</v>
          </cell>
          <cell r="E1382" t="str">
            <v>Monitoring RIS Warmia Mazury</v>
          </cell>
          <cell r="F1382">
            <v>15013</v>
          </cell>
          <cell r="H1382">
            <v>15000</v>
          </cell>
          <cell r="M1382" t="str">
            <v>Polityka Regionalna</v>
          </cell>
          <cell r="N1382" t="str">
            <v>Wydatki</v>
          </cell>
          <cell r="O1382" t="str">
            <v>Bieżący</v>
          </cell>
        </row>
        <row r="1383">
          <cell r="C1383" t="str">
            <v>PO KL</v>
          </cell>
          <cell r="E1383" t="str">
            <v>Monitoring RIS Warmia Mazury</v>
          </cell>
          <cell r="F1383">
            <v>15013</v>
          </cell>
          <cell r="H1383">
            <v>750</v>
          </cell>
          <cell r="M1383" t="str">
            <v>Polityka Regionalna</v>
          </cell>
          <cell r="N1383" t="str">
            <v>Wydatki</v>
          </cell>
          <cell r="O1383" t="str">
            <v>Bieżący</v>
          </cell>
        </row>
        <row r="1384">
          <cell r="C1384" t="str">
            <v>PO KL</v>
          </cell>
          <cell r="E1384" t="str">
            <v>Monitoring RIS Warmia Mazury</v>
          </cell>
          <cell r="F1384">
            <v>15013</v>
          </cell>
          <cell r="H1384">
            <v>2250</v>
          </cell>
          <cell r="M1384" t="str">
            <v>Polityka Regionalna</v>
          </cell>
          <cell r="N1384" t="str">
            <v>Wydatki</v>
          </cell>
          <cell r="O1384" t="str">
            <v>Bieżący</v>
          </cell>
        </row>
        <row r="1385">
          <cell r="C1385" t="str">
            <v>PO KL</v>
          </cell>
          <cell r="E1385" t="str">
            <v>Monitoring RIS Warmia Mazury</v>
          </cell>
          <cell r="F1385">
            <v>15013</v>
          </cell>
          <cell r="H1385">
            <v>750</v>
          </cell>
          <cell r="M1385" t="str">
            <v>Polityka Regionalna</v>
          </cell>
          <cell r="N1385" t="str">
            <v>Wydatki</v>
          </cell>
          <cell r="O1385" t="str">
            <v>Bieżący</v>
          </cell>
        </row>
        <row r="1386">
          <cell r="C1386" t="str">
            <v>PO KL</v>
          </cell>
          <cell r="E1386" t="str">
            <v>Monitoring RIS Warmia Mazury</v>
          </cell>
          <cell r="F1386">
            <v>15013</v>
          </cell>
          <cell r="H1386">
            <v>0</v>
          </cell>
          <cell r="M1386" t="str">
            <v>Polityka Regionalna</v>
          </cell>
          <cell r="N1386" t="str">
            <v>Wydatki</v>
          </cell>
          <cell r="O1386" t="str">
            <v>Bieżący</v>
          </cell>
        </row>
        <row r="1387">
          <cell r="C1387" t="str">
            <v>PO KL</v>
          </cell>
          <cell r="E1387" t="str">
            <v>Monitoring RIS Warmia Mazury</v>
          </cell>
          <cell r="F1387">
            <v>15013</v>
          </cell>
          <cell r="H1387">
            <v>0</v>
          </cell>
          <cell r="M1387" t="str">
            <v>Polityka Regionalna</v>
          </cell>
          <cell r="N1387" t="str">
            <v>Wydatki</v>
          </cell>
          <cell r="O1387" t="str">
            <v>Bieżący</v>
          </cell>
        </row>
        <row r="1388">
          <cell r="C1388" t="str">
            <v>Program Operacyjny Rozwój Polski Wschodniej 2007-2013</v>
          </cell>
          <cell r="E1388" t="str">
            <v>Sieć Szerokopasmowa Polski Wschodniej</v>
          </cell>
          <cell r="F1388" t="str">
            <v>60053</v>
          </cell>
          <cell r="H1388">
            <v>209877</v>
          </cell>
          <cell r="I1388">
            <v>49846</v>
          </cell>
          <cell r="M1388" t="str">
            <v>Społeczeństwo Informacyjne</v>
          </cell>
          <cell r="N1388" t="str">
            <v>Wydatki</v>
          </cell>
          <cell r="O1388" t="str">
            <v>Bieżący</v>
          </cell>
        </row>
        <row r="1389">
          <cell r="C1389" t="str">
            <v>Program Operacyjny Rozwój Polski Wschodniej 2007-2013</v>
          </cell>
          <cell r="E1389" t="str">
            <v>Sieć Szerokopasmowa Polski Wschodniej</v>
          </cell>
          <cell r="F1389" t="str">
            <v>60053</v>
          </cell>
          <cell r="H1389">
            <v>31881</v>
          </cell>
          <cell r="I1389">
            <v>6653</v>
          </cell>
          <cell r="M1389" t="str">
            <v>Społeczeństwo Informacyjne</v>
          </cell>
          <cell r="N1389" t="str">
            <v>Wydatki</v>
          </cell>
          <cell r="O1389" t="str">
            <v>Bieżący</v>
          </cell>
        </row>
        <row r="1390">
          <cell r="C1390" t="str">
            <v>Program Operacyjny Rozwój Polski Wschodniej 2007-2013</v>
          </cell>
          <cell r="E1390" t="str">
            <v>Sieć Szerokopasmowa Polski Wschodniej</v>
          </cell>
          <cell r="F1390" t="str">
            <v>60053</v>
          </cell>
          <cell r="H1390">
            <v>5142</v>
          </cell>
          <cell r="I1390">
            <v>1073</v>
          </cell>
          <cell r="M1390" t="str">
            <v>Społeczeństwo Informacyjne</v>
          </cell>
          <cell r="N1390" t="str">
            <v>Wydatki</v>
          </cell>
          <cell r="O1390" t="str">
            <v>Bieżący</v>
          </cell>
        </row>
        <row r="1391">
          <cell r="C1391" t="str">
            <v>Program Operacyjny Rozwój Polski Wschodniej 2007-2013</v>
          </cell>
          <cell r="E1391" t="str">
            <v>Sieć Szerokopasmowa Polski Wschodniej</v>
          </cell>
          <cell r="F1391" t="str">
            <v>60053</v>
          </cell>
          <cell r="H1391">
            <v>42500</v>
          </cell>
          <cell r="I1391">
            <v>0</v>
          </cell>
          <cell r="M1391" t="str">
            <v>Społeczeństwo Informacyjne</v>
          </cell>
          <cell r="N1391" t="str">
            <v>Wydatki</v>
          </cell>
          <cell r="O1391" t="str">
            <v>Bieżący</v>
          </cell>
        </row>
        <row r="1392">
          <cell r="C1392" t="str">
            <v>Program Operacyjny Rozwój Polski Wschodniej 2007-2013</v>
          </cell>
          <cell r="E1392" t="str">
            <v>Sieć Szerokopasmowa Polski Wschodniej</v>
          </cell>
          <cell r="F1392" t="str">
            <v>60053</v>
          </cell>
          <cell r="H1392">
            <v>69106</v>
          </cell>
          <cell r="I1392">
            <v>1457</v>
          </cell>
          <cell r="M1392" t="str">
            <v>Społeczeństwo Informacyjne</v>
          </cell>
          <cell r="N1392" t="str">
            <v>Wydatki</v>
          </cell>
          <cell r="O1392" t="str">
            <v>Bieżący</v>
          </cell>
        </row>
        <row r="1393">
          <cell r="C1393" t="str">
            <v>Program Operacyjny Rozwój Polski Wschodniej 2007-2013</v>
          </cell>
          <cell r="E1393" t="str">
            <v>Sieć Szerokopasmowa Polski Wschodniej</v>
          </cell>
          <cell r="F1393" t="str">
            <v>60053</v>
          </cell>
          <cell r="H1393">
            <v>-51829</v>
          </cell>
          <cell r="I1393">
            <v>0</v>
          </cell>
          <cell r="M1393" t="str">
            <v>Społeczeństwo Informacyjne</v>
          </cell>
          <cell r="N1393" t="str">
            <v>Wydatki</v>
          </cell>
          <cell r="O1393" t="str">
            <v>Bieżący</v>
          </cell>
        </row>
        <row r="1394">
          <cell r="C1394" t="str">
            <v>Program Operacyjny Rozwój Polski Wschodniej 2007-2013</v>
          </cell>
          <cell r="E1394" t="str">
            <v>Sieć Szerokopasmowa Polski Wschodniej</v>
          </cell>
          <cell r="F1394" t="str">
            <v>60053</v>
          </cell>
          <cell r="H1394">
            <v>691</v>
          </cell>
          <cell r="I1394">
            <v>0</v>
          </cell>
          <cell r="M1394" t="str">
            <v>Społeczeństwo Informacyjne</v>
          </cell>
          <cell r="N1394" t="str">
            <v>Wydatki</v>
          </cell>
          <cell r="O1394" t="str">
            <v>Bieżący</v>
          </cell>
        </row>
        <row r="1395">
          <cell r="C1395" t="str">
            <v>Program Operacyjny Rozwój Polski Wschodniej 2007-2013</v>
          </cell>
          <cell r="E1395" t="str">
            <v>Sieć Szerokopasmowa Polski Wschodniej</v>
          </cell>
          <cell r="F1395" t="str">
            <v>60053</v>
          </cell>
          <cell r="H1395">
            <v>34553</v>
          </cell>
          <cell r="I1395">
            <v>44920</v>
          </cell>
          <cell r="M1395" t="str">
            <v>Społeczeństwo Informacyjne</v>
          </cell>
          <cell r="N1395" t="str">
            <v>Wydatki</v>
          </cell>
          <cell r="O1395" t="str">
            <v>Bieżący</v>
          </cell>
        </row>
        <row r="1396">
          <cell r="C1396" t="str">
            <v>Program Operacyjny Rozwój Polski Wschodniej 2007-2013</v>
          </cell>
          <cell r="E1396" t="str">
            <v>Sieć Szerokopasmowa Polski Wschodniej</v>
          </cell>
          <cell r="F1396" t="str">
            <v>60053</v>
          </cell>
          <cell r="H1396">
            <v>51829</v>
          </cell>
          <cell r="I1396">
            <v>0</v>
          </cell>
          <cell r="M1396" t="str">
            <v>Społeczeństwo Informacyjne</v>
          </cell>
          <cell r="N1396" t="str">
            <v>Wydatki</v>
          </cell>
          <cell r="O1396" t="str">
            <v>Bieżący</v>
          </cell>
        </row>
        <row r="1397">
          <cell r="C1397" t="str">
            <v>Program Operacyjny Rozwój Polski Wschodniej 2007-2013</v>
          </cell>
          <cell r="E1397" t="str">
            <v>Sieć Szerokopasmowa Polski Wschodniej</v>
          </cell>
          <cell r="F1397" t="str">
            <v>60053</v>
          </cell>
          <cell r="H1397">
            <v>1382</v>
          </cell>
          <cell r="I1397">
            <v>0</v>
          </cell>
          <cell r="M1397" t="str">
            <v>Społeczeństwo Informacyjne</v>
          </cell>
          <cell r="N1397" t="str">
            <v>Wydatki</v>
          </cell>
          <cell r="O1397" t="str">
            <v>Bieżący</v>
          </cell>
        </row>
        <row r="1398">
          <cell r="C1398" t="str">
            <v>Program Operacyjny Rozwój Polski Wschodniej 2007-2013</v>
          </cell>
          <cell r="E1398" t="str">
            <v>Sieć Szerokopasmowa Polski Wschodniej</v>
          </cell>
          <cell r="F1398" t="str">
            <v>60053</v>
          </cell>
          <cell r="H1398">
            <v>1382</v>
          </cell>
          <cell r="I1398">
            <v>0</v>
          </cell>
          <cell r="M1398" t="str">
            <v>Społeczeństwo Informacyjne</v>
          </cell>
          <cell r="N1398" t="str">
            <v>Wydatki</v>
          </cell>
          <cell r="O1398" t="str">
            <v>Bieżący</v>
          </cell>
        </row>
        <row r="1399">
          <cell r="C1399" t="str">
            <v>Program Operacyjny Rozwój Polski Wschodniej 2007-2013</v>
          </cell>
          <cell r="E1399" t="str">
            <v>Sieć Szerokopasmowa Polski Wschodniej</v>
          </cell>
          <cell r="F1399" t="str">
            <v>60053</v>
          </cell>
          <cell r="H1399">
            <v>13821</v>
          </cell>
          <cell r="I1399">
            <v>0</v>
          </cell>
          <cell r="M1399" t="str">
            <v>Społeczeństwo Informacyjne</v>
          </cell>
          <cell r="N1399" t="str">
            <v>Wydatki</v>
          </cell>
          <cell r="O1399" t="str">
            <v>Bieżący</v>
          </cell>
        </row>
        <row r="1400">
          <cell r="C1400" t="str">
            <v>Program Operacyjny Rozwój Polski Wschodniej 2007-2013</v>
          </cell>
          <cell r="E1400" t="str">
            <v>Sieć Szerokopasmowa Polski Wschodniej</v>
          </cell>
          <cell r="F1400" t="str">
            <v>60053</v>
          </cell>
          <cell r="H1400">
            <v>69106</v>
          </cell>
          <cell r="I1400">
            <v>0</v>
          </cell>
          <cell r="M1400" t="str">
            <v>Społeczeństwo Informacyjne</v>
          </cell>
          <cell r="N1400" t="str">
            <v>Wydatki</v>
          </cell>
          <cell r="O1400" t="str">
            <v>Bieżący</v>
          </cell>
        </row>
        <row r="1401">
          <cell r="C1401" t="str">
            <v>Program Operacyjny Rozwój Polski Wschodniej 2007-2013</v>
          </cell>
          <cell r="E1401" t="str">
            <v>Sieć Szerokopasmowa Polski Wschodniej</v>
          </cell>
          <cell r="F1401" t="str">
            <v>60053</v>
          </cell>
          <cell r="H1401">
            <v>6911</v>
          </cell>
          <cell r="I1401">
            <v>0</v>
          </cell>
          <cell r="M1401" t="str">
            <v>Społeczeństwo Informacyjne</v>
          </cell>
          <cell r="N1401" t="str">
            <v>Wydatki</v>
          </cell>
          <cell r="O1401" t="str">
            <v>Bieżący</v>
          </cell>
        </row>
        <row r="1402">
          <cell r="C1402" t="str">
            <v>Program Operacyjny Rozwój Polski Wschodniej 2007-2013</v>
          </cell>
          <cell r="E1402" t="str">
            <v>Sieć Szerokopasmowa Polski Wschodniej</v>
          </cell>
          <cell r="F1402" t="str">
            <v>60053</v>
          </cell>
          <cell r="H1402">
            <v>6911</v>
          </cell>
          <cell r="I1402">
            <v>0</v>
          </cell>
          <cell r="M1402" t="str">
            <v>Społeczeństwo Informacyjne</v>
          </cell>
          <cell r="N1402" t="str">
            <v>Wydatki</v>
          </cell>
          <cell r="O1402" t="str">
            <v>Bieżący</v>
          </cell>
        </row>
        <row r="1403">
          <cell r="C1403" t="str">
            <v>Program Operacyjny Rozwój Polski Wschodniej 2007-2013</v>
          </cell>
          <cell r="E1403" t="str">
            <v>Sieć Szerokopasmowa Polski Wschodniej</v>
          </cell>
          <cell r="F1403" t="str">
            <v>60053</v>
          </cell>
          <cell r="H1403">
            <v>691</v>
          </cell>
          <cell r="I1403">
            <v>0</v>
          </cell>
          <cell r="M1403" t="str">
            <v>Społeczeństwo Informacyjne</v>
          </cell>
          <cell r="N1403" t="str">
            <v>Wydatki</v>
          </cell>
          <cell r="O1403" t="str">
            <v>Bieżący</v>
          </cell>
        </row>
        <row r="1404">
          <cell r="C1404" t="str">
            <v>Program Operacyjny Rozwój Polski Wschodniej 2007-2013</v>
          </cell>
          <cell r="E1404" t="str">
            <v>Sieć Szerokopasmowa Polski Wschodniej</v>
          </cell>
          <cell r="F1404" t="str">
            <v>60053</v>
          </cell>
          <cell r="H1404">
            <v>6911</v>
          </cell>
          <cell r="I1404">
            <v>0</v>
          </cell>
          <cell r="M1404" t="str">
            <v>Społeczeństwo Informacyjne</v>
          </cell>
          <cell r="N1404" t="str">
            <v>Wydatki</v>
          </cell>
          <cell r="O1404" t="str">
            <v>Bieżący</v>
          </cell>
        </row>
        <row r="1405">
          <cell r="C1405" t="str">
            <v>Program Operacyjny Rozwój Polski Wschodniej 2007-2013</v>
          </cell>
          <cell r="E1405" t="str">
            <v>Sieć Szerokopasmowa Polski Wschodniej</v>
          </cell>
          <cell r="F1405" t="str">
            <v>60053</v>
          </cell>
          <cell r="H1405">
            <v>6911</v>
          </cell>
          <cell r="I1405">
            <v>0</v>
          </cell>
          <cell r="M1405" t="str">
            <v>Społeczeństwo Informacyjne</v>
          </cell>
          <cell r="N1405" t="str">
            <v>Wydatki</v>
          </cell>
          <cell r="O1405" t="str">
            <v>Bieżący</v>
          </cell>
        </row>
        <row r="1406">
          <cell r="C1406" t="str">
            <v>Program Operacyjny Rozwój Polski Wschodniej 2007-2013</v>
          </cell>
          <cell r="E1406" t="str">
            <v>Sieć Szerokopasmowa Polski Wschodniej</v>
          </cell>
          <cell r="F1406" t="str">
            <v>60053</v>
          </cell>
          <cell r="H1406">
            <v>3455</v>
          </cell>
          <cell r="I1406">
            <v>0</v>
          </cell>
          <cell r="M1406" t="str">
            <v>Społeczeństwo Informacyjne</v>
          </cell>
          <cell r="N1406" t="str">
            <v>Wydatki</v>
          </cell>
          <cell r="O1406" t="str">
            <v>Bieżący</v>
          </cell>
        </row>
        <row r="1407">
          <cell r="C1407" t="str">
            <v>Program Operacyjny Rozwój Polski Wschodniej 2007-2013</v>
          </cell>
          <cell r="E1407" t="str">
            <v>Sieć Szerokopasmowa Polski Wschodniej</v>
          </cell>
          <cell r="F1407" t="str">
            <v>60053</v>
          </cell>
          <cell r="H1407">
            <v>20274592</v>
          </cell>
          <cell r="I1407">
            <v>0</v>
          </cell>
          <cell r="M1407" t="str">
            <v>Społeczeństwo Informacyjne</v>
          </cell>
          <cell r="N1407" t="str">
            <v>Wydatki</v>
          </cell>
          <cell r="O1407" t="str">
            <v>Majątkowy</v>
          </cell>
        </row>
        <row r="1408">
          <cell r="C1408" t="str">
            <v>Program Operacyjny Rozwój Polski Wschodniej 2007-2013</v>
          </cell>
          <cell r="E1408" t="str">
            <v>Sieć Szerokopasmowa Polski Wschodniej</v>
          </cell>
          <cell r="F1408" t="str">
            <v>60053</v>
          </cell>
          <cell r="H1408">
            <v>24692</v>
          </cell>
          <cell r="I1408">
            <v>5865</v>
          </cell>
          <cell r="M1408" t="str">
            <v>Społeczeństwo Informacyjne</v>
          </cell>
          <cell r="N1408" t="str">
            <v>Wydatki</v>
          </cell>
          <cell r="O1408" t="str">
            <v>Bieżący</v>
          </cell>
        </row>
        <row r="1409">
          <cell r="C1409" t="str">
            <v>Program Operacyjny Rozwój Polski Wschodniej 2007-2013</v>
          </cell>
          <cell r="E1409" t="str">
            <v>Sieć Szerokopasmowa Polski Wschodniej</v>
          </cell>
          <cell r="F1409" t="str">
            <v>60053</v>
          </cell>
          <cell r="H1409">
            <v>3751</v>
          </cell>
          <cell r="I1409">
            <v>783</v>
          </cell>
          <cell r="M1409" t="str">
            <v>Społeczeństwo Informacyjne</v>
          </cell>
          <cell r="N1409" t="str">
            <v>Wydatki</v>
          </cell>
          <cell r="O1409" t="str">
            <v>Bieżący</v>
          </cell>
        </row>
        <row r="1410">
          <cell r="C1410" t="str">
            <v>Program Operacyjny Rozwój Polski Wschodniej 2007-2013</v>
          </cell>
          <cell r="E1410" t="str">
            <v>Sieć Szerokopasmowa Polski Wschodniej</v>
          </cell>
          <cell r="F1410" t="str">
            <v>60053</v>
          </cell>
          <cell r="H1410">
            <v>605</v>
          </cell>
          <cell r="I1410">
            <v>126</v>
          </cell>
          <cell r="M1410" t="str">
            <v>Społeczeństwo Informacyjne</v>
          </cell>
          <cell r="N1410" t="str">
            <v>Wydatki</v>
          </cell>
          <cell r="O1410" t="str">
            <v>Bieżący</v>
          </cell>
        </row>
        <row r="1411">
          <cell r="C1411" t="str">
            <v>Program Operacyjny Rozwój Polski Wschodniej 2007-2013</v>
          </cell>
          <cell r="E1411" t="str">
            <v>Sieć Szerokopasmowa Polski Wschodniej</v>
          </cell>
          <cell r="F1411" t="str">
            <v>60053</v>
          </cell>
          <cell r="H1411">
            <v>5000</v>
          </cell>
          <cell r="I1411">
            <v>0</v>
          </cell>
          <cell r="M1411" t="str">
            <v>Społeczeństwo Informacyjne</v>
          </cell>
          <cell r="N1411" t="str">
            <v>Wydatki</v>
          </cell>
          <cell r="O1411" t="str">
            <v>Bieżący</v>
          </cell>
        </row>
        <row r="1412">
          <cell r="C1412" t="str">
            <v>Program Operacyjny Rozwój Polski Wschodniej 2007-2013</v>
          </cell>
          <cell r="E1412" t="str">
            <v>Sieć Szerokopasmowa Polski Wschodniej</v>
          </cell>
          <cell r="F1412" t="str">
            <v>60053</v>
          </cell>
          <cell r="H1412">
            <v>8130</v>
          </cell>
          <cell r="I1412">
            <v>171</v>
          </cell>
          <cell r="M1412" t="str">
            <v>Społeczeństwo Informacyjne</v>
          </cell>
          <cell r="N1412" t="str">
            <v>Wydatki</v>
          </cell>
          <cell r="O1412" t="str">
            <v>Bieżący</v>
          </cell>
        </row>
        <row r="1413">
          <cell r="C1413" t="str">
            <v>Program Operacyjny Rozwój Polski Wschodniej 2007-2013</v>
          </cell>
          <cell r="E1413" t="str">
            <v>Sieć Szerokopasmowa Polski Wschodniej</v>
          </cell>
          <cell r="F1413" t="str">
            <v>60053</v>
          </cell>
          <cell r="H1413">
            <v>-6098</v>
          </cell>
          <cell r="I1413">
            <v>0</v>
          </cell>
          <cell r="M1413" t="str">
            <v>Społeczeństwo Informacyjne</v>
          </cell>
          <cell r="N1413" t="str">
            <v>Wydatki</v>
          </cell>
          <cell r="O1413" t="str">
            <v>Bieżący</v>
          </cell>
        </row>
        <row r="1414">
          <cell r="C1414" t="str">
            <v>Program Operacyjny Rozwój Polski Wschodniej 2007-2013</v>
          </cell>
          <cell r="E1414" t="str">
            <v>Sieć Szerokopasmowa Polski Wschodniej</v>
          </cell>
          <cell r="F1414" t="str">
            <v>60053</v>
          </cell>
          <cell r="H1414">
            <v>81</v>
          </cell>
          <cell r="I1414">
            <v>0</v>
          </cell>
          <cell r="M1414" t="str">
            <v>Społeczeństwo Informacyjne</v>
          </cell>
          <cell r="N1414" t="str">
            <v>Wydatki</v>
          </cell>
          <cell r="O1414" t="str">
            <v>Bieżący</v>
          </cell>
        </row>
        <row r="1415">
          <cell r="C1415" t="str">
            <v>Program Operacyjny Rozwój Polski Wschodniej 2007-2013</v>
          </cell>
          <cell r="E1415" t="str">
            <v>Sieć Szerokopasmowa Polski Wschodniej</v>
          </cell>
          <cell r="F1415" t="str">
            <v>60053</v>
          </cell>
          <cell r="H1415">
            <v>4065</v>
          </cell>
          <cell r="I1415">
            <v>5285</v>
          </cell>
          <cell r="M1415" t="str">
            <v>Społeczeństwo Informacyjne</v>
          </cell>
          <cell r="N1415" t="str">
            <v>Wydatki</v>
          </cell>
          <cell r="O1415" t="str">
            <v>Bieżący</v>
          </cell>
        </row>
        <row r="1416">
          <cell r="C1416" t="str">
            <v>Program Operacyjny Rozwój Polski Wschodniej 2007-2013</v>
          </cell>
          <cell r="E1416" t="str">
            <v>Sieć Szerokopasmowa Polski Wschodniej</v>
          </cell>
          <cell r="F1416" t="str">
            <v>60053</v>
          </cell>
          <cell r="H1416">
            <v>6098</v>
          </cell>
          <cell r="I1416">
            <v>0</v>
          </cell>
          <cell r="M1416" t="str">
            <v>Społeczeństwo Informacyjne</v>
          </cell>
          <cell r="N1416" t="str">
            <v>Wydatki</v>
          </cell>
          <cell r="O1416" t="str">
            <v>Bieżący</v>
          </cell>
        </row>
        <row r="1417">
          <cell r="C1417" t="str">
            <v>Program Operacyjny Rozwój Polski Wschodniej 2007-2013</v>
          </cell>
          <cell r="E1417" t="str">
            <v>Sieć Szerokopasmowa Polski Wschodniej</v>
          </cell>
          <cell r="F1417" t="str">
            <v>60053</v>
          </cell>
          <cell r="H1417">
            <v>163</v>
          </cell>
          <cell r="I1417">
            <v>0</v>
          </cell>
          <cell r="M1417" t="str">
            <v>Społeczeństwo Informacyjne</v>
          </cell>
          <cell r="N1417" t="str">
            <v>Wydatki</v>
          </cell>
          <cell r="O1417" t="str">
            <v>Bieżący</v>
          </cell>
        </row>
        <row r="1418">
          <cell r="C1418" t="str">
            <v>Program Operacyjny Rozwój Polski Wschodniej 2007-2013</v>
          </cell>
          <cell r="E1418" t="str">
            <v>Sieć Szerokopasmowa Polski Wschodniej</v>
          </cell>
          <cell r="F1418" t="str">
            <v>60053</v>
          </cell>
          <cell r="H1418">
            <v>163</v>
          </cell>
          <cell r="I1418">
            <v>0</v>
          </cell>
          <cell r="M1418" t="str">
            <v>Społeczeństwo Informacyjne</v>
          </cell>
          <cell r="N1418" t="str">
            <v>Wydatki</v>
          </cell>
          <cell r="O1418" t="str">
            <v>Bieżący</v>
          </cell>
        </row>
        <row r="1419">
          <cell r="C1419" t="str">
            <v>Program Operacyjny Rozwój Polski Wschodniej 2007-2013</v>
          </cell>
          <cell r="E1419" t="str">
            <v>Sieć Szerokopasmowa Polski Wschodniej</v>
          </cell>
          <cell r="F1419" t="str">
            <v>60053</v>
          </cell>
          <cell r="H1419">
            <v>1626</v>
          </cell>
          <cell r="I1419">
            <v>0</v>
          </cell>
          <cell r="M1419" t="str">
            <v>Społeczeństwo Informacyjne</v>
          </cell>
          <cell r="N1419" t="str">
            <v>Wydatki</v>
          </cell>
          <cell r="O1419" t="str">
            <v>Bieżący</v>
          </cell>
        </row>
        <row r="1420">
          <cell r="C1420" t="str">
            <v>Program Operacyjny Rozwój Polski Wschodniej 2007-2013</v>
          </cell>
          <cell r="E1420" t="str">
            <v>Sieć Szerokopasmowa Polski Wschodniej</v>
          </cell>
          <cell r="F1420" t="str">
            <v>60053</v>
          </cell>
          <cell r="H1420">
            <v>8130</v>
          </cell>
          <cell r="I1420">
            <v>0</v>
          </cell>
          <cell r="M1420" t="str">
            <v>Społeczeństwo Informacyjne</v>
          </cell>
          <cell r="N1420" t="str">
            <v>Wydatki</v>
          </cell>
          <cell r="O1420" t="str">
            <v>Bieżący</v>
          </cell>
        </row>
        <row r="1421">
          <cell r="C1421" t="str">
            <v>Program Operacyjny Rozwój Polski Wschodniej 2007-2013</v>
          </cell>
          <cell r="E1421" t="str">
            <v>Sieć Szerokopasmowa Polski Wschodniej</v>
          </cell>
          <cell r="F1421" t="str">
            <v>60053</v>
          </cell>
          <cell r="H1421">
            <v>813</v>
          </cell>
          <cell r="I1421">
            <v>0</v>
          </cell>
          <cell r="M1421" t="str">
            <v>Społeczeństwo Informacyjne</v>
          </cell>
          <cell r="N1421" t="str">
            <v>Wydatki</v>
          </cell>
          <cell r="O1421" t="str">
            <v>Bieżący</v>
          </cell>
        </row>
        <row r="1422">
          <cell r="C1422" t="str">
            <v>Program Operacyjny Rozwój Polski Wschodniej 2007-2013</v>
          </cell>
          <cell r="E1422" t="str">
            <v>Sieć Szerokopasmowa Polski Wschodniej</v>
          </cell>
          <cell r="F1422" t="str">
            <v>60053</v>
          </cell>
          <cell r="H1422">
            <v>813</v>
          </cell>
          <cell r="I1422">
            <v>0</v>
          </cell>
          <cell r="M1422" t="str">
            <v>Społeczeństwo Informacyjne</v>
          </cell>
          <cell r="N1422" t="str">
            <v>Wydatki</v>
          </cell>
          <cell r="O1422" t="str">
            <v>Bieżący</v>
          </cell>
        </row>
        <row r="1423">
          <cell r="C1423" t="str">
            <v>Program Operacyjny Rozwój Polski Wschodniej 2007-2013</v>
          </cell>
          <cell r="E1423" t="str">
            <v>Sieć Szerokopasmowa Polski Wschodniej</v>
          </cell>
          <cell r="F1423" t="str">
            <v>60053</v>
          </cell>
          <cell r="H1423">
            <v>81</v>
          </cell>
          <cell r="I1423">
            <v>0</v>
          </cell>
          <cell r="M1423" t="str">
            <v>Społeczeństwo Informacyjne</v>
          </cell>
          <cell r="N1423" t="str">
            <v>Wydatki</v>
          </cell>
          <cell r="O1423" t="str">
            <v>Bieżący</v>
          </cell>
        </row>
        <row r="1424">
          <cell r="C1424" t="str">
            <v>Program Operacyjny Rozwój Polski Wschodniej 2007-2013</v>
          </cell>
          <cell r="E1424" t="str">
            <v>Sieć Szerokopasmowa Polski Wschodniej</v>
          </cell>
          <cell r="F1424" t="str">
            <v>60053</v>
          </cell>
          <cell r="H1424">
            <v>813</v>
          </cell>
          <cell r="I1424">
            <v>0</v>
          </cell>
          <cell r="M1424" t="str">
            <v>Społeczeństwo Informacyjne</v>
          </cell>
          <cell r="N1424" t="str">
            <v>Wydatki</v>
          </cell>
          <cell r="O1424" t="str">
            <v>Bieżący</v>
          </cell>
        </row>
        <row r="1425">
          <cell r="C1425" t="str">
            <v>Program Operacyjny Rozwój Polski Wschodniej 2007-2013</v>
          </cell>
          <cell r="E1425" t="str">
            <v>Sieć Szerokopasmowa Polski Wschodniej</v>
          </cell>
          <cell r="F1425" t="str">
            <v>60053</v>
          </cell>
          <cell r="H1425">
            <v>813</v>
          </cell>
          <cell r="I1425">
            <v>0</v>
          </cell>
          <cell r="M1425" t="str">
            <v>Społeczeństwo Informacyjne</v>
          </cell>
          <cell r="N1425" t="str">
            <v>Wydatki</v>
          </cell>
          <cell r="O1425" t="str">
            <v>Bieżący</v>
          </cell>
        </row>
        <row r="1426">
          <cell r="C1426" t="str">
            <v>Program Operacyjny Rozwój Polski Wschodniej 2007-2013</v>
          </cell>
          <cell r="E1426" t="str">
            <v>Sieć Szerokopasmowa Polski Wschodniej</v>
          </cell>
          <cell r="F1426" t="str">
            <v>60053</v>
          </cell>
          <cell r="H1426">
            <v>407</v>
          </cell>
          <cell r="I1426">
            <v>0</v>
          </cell>
          <cell r="M1426" t="str">
            <v>Społeczeństwo Informacyjne</v>
          </cell>
          <cell r="N1426" t="str">
            <v>Wydatki</v>
          </cell>
          <cell r="O1426" t="str">
            <v>Bieżący</v>
          </cell>
        </row>
        <row r="1427">
          <cell r="C1427" t="str">
            <v>Program Operacyjny Rozwój Polski Wschodniej 2007-2013</v>
          </cell>
          <cell r="E1427" t="str">
            <v>Sieć Szerokopasmowa Polski Wschodniej</v>
          </cell>
          <cell r="F1427" t="str">
            <v>60053</v>
          </cell>
          <cell r="H1427">
            <v>2385246</v>
          </cell>
          <cell r="I1427">
            <v>0</v>
          </cell>
          <cell r="M1427" t="str">
            <v>Społeczeństwo Informacyjne</v>
          </cell>
          <cell r="N1427" t="str">
            <v>Wydatki</v>
          </cell>
          <cell r="O1427" t="str">
            <v>Majątkowy</v>
          </cell>
        </row>
        <row r="1428">
          <cell r="C1428" t="str">
            <v>PO KL</v>
          </cell>
          <cell r="E1428" t="str">
            <v>Monitoring RIS Warmia Mazury</v>
          </cell>
          <cell r="F1428">
            <v>15013</v>
          </cell>
          <cell r="H1428">
            <v>375</v>
          </cell>
          <cell r="M1428" t="str">
            <v>Polityka Regionalna</v>
          </cell>
          <cell r="N1428" t="str">
            <v>Wydatki</v>
          </cell>
          <cell r="O1428" t="str">
            <v>Majątkowy</v>
          </cell>
        </row>
        <row r="1429">
          <cell r="C1429" t="str">
            <v>Program Współpracy Transgranicznej Południowy Bałtyk 2007-2013</v>
          </cell>
          <cell r="E1429" t="str">
            <v>MOMENT- Nowoczesne zarządzanie wodą w południowycm obszarze Morza Bałtyckiego</v>
          </cell>
          <cell r="F1429">
            <v>90095</v>
          </cell>
          <cell r="H1429">
            <v>780</v>
          </cell>
          <cell r="I1429">
            <v>0</v>
          </cell>
          <cell r="M1429" t="str">
            <v>Ochrona Środowiska</v>
          </cell>
          <cell r="N1429" t="str">
            <v>Wydatki</v>
          </cell>
          <cell r="O1429" t="str">
            <v>Bieżący</v>
          </cell>
        </row>
        <row r="1430">
          <cell r="C1430" t="str">
            <v>Program Współpracy Transgranicznej Południowy Bałtyk 2007-2013</v>
          </cell>
          <cell r="E1430" t="str">
            <v>MOMENT- Nowoczesne zarządzanie wodą w południowycm obszarze Morza Bałtyckiego</v>
          </cell>
          <cell r="F1430">
            <v>90095</v>
          </cell>
          <cell r="H1430">
            <v>119</v>
          </cell>
          <cell r="I1430">
            <v>0</v>
          </cell>
          <cell r="M1430" t="str">
            <v>Ochrona Środowiska</v>
          </cell>
          <cell r="N1430" t="str">
            <v>Wydatki</v>
          </cell>
          <cell r="O1430" t="str">
            <v>Bieżący</v>
          </cell>
        </row>
        <row r="1431">
          <cell r="C1431" t="str">
            <v>Program Współpracy Transgranicznej Południowy Bałtyk 2007-2013</v>
          </cell>
          <cell r="E1431" t="str">
            <v>MOMENT- Nowoczesne zarządzanie wodą w południowycm obszarze Morza Bałtyckiego</v>
          </cell>
          <cell r="F1431">
            <v>90095</v>
          </cell>
          <cell r="H1431">
            <v>20</v>
          </cell>
          <cell r="I1431">
            <v>0</v>
          </cell>
          <cell r="M1431" t="str">
            <v>Ochrona Środowiska</v>
          </cell>
          <cell r="N1431" t="str">
            <v>Wydatki</v>
          </cell>
          <cell r="O1431" t="str">
            <v>Bieżący</v>
          </cell>
        </row>
        <row r="1432">
          <cell r="C1432" t="str">
            <v>Program Współpracy Transgranicznej Południowy Bałtyk 2007-2013</v>
          </cell>
          <cell r="E1432" t="str">
            <v>MOMENT- Nowoczesne zarządzanie wodą w południowycm obszarze Morza Bałtyckiego</v>
          </cell>
          <cell r="F1432">
            <v>90095</v>
          </cell>
          <cell r="H1432">
            <v>4200</v>
          </cell>
          <cell r="I1432">
            <v>1042</v>
          </cell>
          <cell r="M1432" t="str">
            <v>Ochrona Środowiska</v>
          </cell>
          <cell r="N1432" t="str">
            <v>Wydatki</v>
          </cell>
          <cell r="O1432" t="str">
            <v>Bieżący</v>
          </cell>
        </row>
        <row r="1433">
          <cell r="C1433" t="str">
            <v>Program Współpracy Transgranicznej Południowy Bałtyk 2007-2013</v>
          </cell>
          <cell r="E1433" t="str">
            <v>MOMENT- Nowoczesne zarządzanie wodą w południowycm obszarze Morza Bałtyckiego</v>
          </cell>
          <cell r="F1433">
            <v>90095</v>
          </cell>
          <cell r="H1433">
            <v>5265</v>
          </cell>
          <cell r="I1433">
            <v>0</v>
          </cell>
          <cell r="M1433" t="str">
            <v>Ochrona Środowiska</v>
          </cell>
          <cell r="N1433" t="str">
            <v>Wydatki</v>
          </cell>
          <cell r="O1433" t="str">
            <v>Bieżący</v>
          </cell>
        </row>
        <row r="1434">
          <cell r="C1434" t="str">
            <v>Program Współpracy Transgranicznej Południowy Bałtyk 2007-2013</v>
          </cell>
          <cell r="E1434" t="str">
            <v>MOMENT- Nowoczesne zarządzanie wodą w południowycm obszarze Morza Bałtyckiego</v>
          </cell>
          <cell r="F1434">
            <v>90095</v>
          </cell>
          <cell r="H1434">
            <v>-3766</v>
          </cell>
          <cell r="I1434">
            <v>0</v>
          </cell>
          <cell r="M1434" t="str">
            <v>Ochrona Środowiska</v>
          </cell>
          <cell r="N1434" t="str">
            <v>Wydatki</v>
          </cell>
          <cell r="O1434" t="str">
            <v>Bieżący</v>
          </cell>
        </row>
        <row r="1435">
          <cell r="C1435" t="str">
            <v>RPO</v>
          </cell>
          <cell r="E1435" t="str">
            <v>Modernizacja Wojewódzkiego Szpitala Specjalistycznego w Olsztynie poprzez rozbudowę istniejącego głównego budynku szpitalnego na potrzeby bloku operacyjnego i centralnej sterylizatorni</v>
          </cell>
          <cell r="F1435" t="str">
            <v>85111</v>
          </cell>
          <cell r="H1435">
            <v>1551000</v>
          </cell>
          <cell r="I1435">
            <v>0</v>
          </cell>
          <cell r="M1435" t="str">
            <v>Wojewódzki Szpital Specjalistyczny w Olsztynie</v>
          </cell>
          <cell r="N1435" t="str">
            <v>Wydatki</v>
          </cell>
          <cell r="O1435" t="str">
            <v>Majątkowy</v>
          </cell>
        </row>
        <row r="1436">
          <cell r="C1436" t="str">
            <v>RPO</v>
          </cell>
          <cell r="E1436" t="str">
            <v>Modernizacja i rozbudowa regionalnego systemu informacji turystycznej</v>
          </cell>
          <cell r="F1436">
            <v>63001</v>
          </cell>
          <cell r="H1436">
            <v>1920</v>
          </cell>
          <cell r="I1436">
            <v>0</v>
          </cell>
          <cell r="M1436" t="str">
            <v>Turystyka</v>
          </cell>
          <cell r="N1436" t="str">
            <v>Wydatki</v>
          </cell>
          <cell r="O1436" t="str">
            <v>Bieżący</v>
          </cell>
        </row>
        <row r="1437">
          <cell r="C1437" t="str">
            <v>RPO</v>
          </cell>
          <cell r="E1437" t="str">
            <v>Modernizacja i robudowa Centrum Zarządzania Siecią w Urzędzie Marszałkowskim Województwa Warmińsko-Mazurskiego w Olsztynie</v>
          </cell>
          <cell r="F1437" t="str">
            <v>60095</v>
          </cell>
          <cell r="H1437">
            <v>14640</v>
          </cell>
          <cell r="I1437">
            <v>0</v>
          </cell>
          <cell r="M1437" t="str">
            <v>Społeczeństwo Informacyjne</v>
          </cell>
          <cell r="N1437" t="str">
            <v>Wydatki</v>
          </cell>
          <cell r="O1437" t="str">
            <v>Bieżący</v>
          </cell>
        </row>
        <row r="1438">
          <cell r="C1438" t="str">
            <v>RPO</v>
          </cell>
          <cell r="E1438" t="str">
            <v>Modernizacja i robudowa Centrum Zarządzania Siecią w Urzędzie Marszałkowskim Województwa Warmińsko-Mazurskiego w Olsztynie</v>
          </cell>
          <cell r="F1438" t="str">
            <v>60095</v>
          </cell>
          <cell r="H1438">
            <v>75400</v>
          </cell>
          <cell r="I1438">
            <v>0</v>
          </cell>
          <cell r="M1438" t="str">
            <v>Społeczeństwo Informacyjne</v>
          </cell>
          <cell r="N1438" t="str">
            <v>Wydatki</v>
          </cell>
          <cell r="O1438" t="str">
            <v>Bieżący</v>
          </cell>
        </row>
        <row r="1439">
          <cell r="C1439" t="str">
            <v>RPO</v>
          </cell>
          <cell r="E1439" t="str">
            <v>Modernizacja i robudowa Centrum Zarządzania Siecią w Urzędzie Marszałkowskim Województwa Warmińsko-Mazurskiego w Olsztynie</v>
          </cell>
          <cell r="F1439" t="str">
            <v>60095</v>
          </cell>
          <cell r="H1439">
            <v>14274</v>
          </cell>
          <cell r="I1439">
            <v>1686</v>
          </cell>
          <cell r="M1439" t="str">
            <v>Społeczeństwo Informacyjne</v>
          </cell>
          <cell r="N1439" t="str">
            <v>Wydatki</v>
          </cell>
          <cell r="O1439" t="str">
            <v>Bieżący</v>
          </cell>
        </row>
        <row r="1440">
          <cell r="C1440" t="str">
            <v>RPO</v>
          </cell>
          <cell r="E1440" t="str">
            <v>Modernizacja i robudowa Centrum Zarządzania Siecią w Urzędzie Marszałkowskim Województwa Warmińsko-Mazurskiego w Olsztynie</v>
          </cell>
          <cell r="F1440" t="str">
            <v>60095</v>
          </cell>
          <cell r="H1440">
            <v>285946</v>
          </cell>
          <cell r="I1440">
            <v>0</v>
          </cell>
          <cell r="M1440" t="str">
            <v>Społeczeństwo Informacyjne</v>
          </cell>
          <cell r="N1440" t="str">
            <v>Wydatki</v>
          </cell>
          <cell r="O1440" t="str">
            <v>Majątkowy</v>
          </cell>
        </row>
        <row r="1441">
          <cell r="C1441" t="str">
            <v>RPO</v>
          </cell>
          <cell r="E1441" t="str">
            <v xml:space="preserve">Modernizacja Dużej Sceny Teatru im. A. Sewruka w Elblągu </v>
          </cell>
          <cell r="F1441" t="str">
            <v>92106</v>
          </cell>
          <cell r="H1441">
            <v>1636180</v>
          </cell>
          <cell r="I1441">
            <v>19862</v>
          </cell>
          <cell r="M1441" t="str">
            <v>Teatr im. A. Sweruka w Elblągu</v>
          </cell>
          <cell r="N1441" t="str">
            <v>Wydatki</v>
          </cell>
          <cell r="O1441" t="str">
            <v>Majątkowy</v>
          </cell>
        </row>
        <row r="1442">
          <cell r="C1442" t="str">
            <v>RPO</v>
          </cell>
          <cell r="E1442" t="str">
            <v xml:space="preserve">Modernizacja Dużej Sceny Teatru im. A. Sewruka w Elblągu </v>
          </cell>
          <cell r="F1442" t="str">
            <v>92106</v>
          </cell>
          <cell r="H1442">
            <v>35020</v>
          </cell>
          <cell r="I1442">
            <v>0</v>
          </cell>
          <cell r="M1442" t="str">
            <v>Teatr im. A. Sweruka w Elblągu</v>
          </cell>
          <cell r="N1442" t="str">
            <v>Wydatki</v>
          </cell>
          <cell r="O1442" t="str">
            <v>Majątkowy</v>
          </cell>
        </row>
        <row r="1443">
          <cell r="C1443" t="str">
            <v>PO KL</v>
          </cell>
          <cell r="E1443" t="str">
            <v>Model kształcenia w branży gastronomiczno-hotelarskiej połączony z systemem walidacji kwalifikacji i kompetencji formalnych</v>
          </cell>
          <cell r="F1443">
            <v>85395</v>
          </cell>
          <cell r="H1443">
            <v>9516</v>
          </cell>
          <cell r="I1443">
            <v>3945</v>
          </cell>
          <cell r="M1443" t="str">
            <v>B.Jakości i Znaków Regionalnych</v>
          </cell>
          <cell r="N1443" t="str">
            <v>Wydatki</v>
          </cell>
          <cell r="O1443" t="str">
            <v>Bieżący</v>
          </cell>
        </row>
        <row r="1444">
          <cell r="C1444" t="str">
            <v>PO KL</v>
          </cell>
          <cell r="E1444" t="str">
            <v>Model kształcenia w branży gastronomiczno-hotelarskiej połączony z systemem walidacji kwalifikacji i kompetencji formalnych</v>
          </cell>
          <cell r="F1444">
            <v>85395</v>
          </cell>
          <cell r="H1444">
            <v>1457</v>
          </cell>
          <cell r="I1444">
            <v>599</v>
          </cell>
          <cell r="M1444" t="str">
            <v>B.Jakości i Znaków Regionalnych</v>
          </cell>
          <cell r="N1444" t="str">
            <v>Wydatki</v>
          </cell>
          <cell r="O1444" t="str">
            <v>Bieżący</v>
          </cell>
        </row>
        <row r="1445">
          <cell r="C1445" t="str">
            <v>PO KL</v>
          </cell>
          <cell r="E1445" t="str">
            <v>Model kształcenia w branży gastronomiczno-hotelarskiej połączony z systemem walidacji kwalifikacji i kompetencji formalnych</v>
          </cell>
          <cell r="F1445">
            <v>85395</v>
          </cell>
          <cell r="H1445">
            <v>225</v>
          </cell>
          <cell r="I1445">
            <v>69</v>
          </cell>
          <cell r="M1445" t="str">
            <v>B.Jakości i Znaków Regionalnych</v>
          </cell>
          <cell r="N1445" t="str">
            <v>Wydatki</v>
          </cell>
          <cell r="O1445" t="str">
            <v>Bieżący</v>
          </cell>
        </row>
        <row r="1446">
          <cell r="C1446" t="str">
            <v>PO KL</v>
          </cell>
          <cell r="E1446" t="str">
            <v>Model kształcenia w branży gastronomiczno-hotelarskiej połączony z systemem walidacji kwalifikacji i kompetencji formalnych</v>
          </cell>
          <cell r="F1446">
            <v>85395</v>
          </cell>
          <cell r="H1446">
            <v>109070</v>
          </cell>
          <cell r="I1446">
            <v>24997</v>
          </cell>
          <cell r="M1446" t="str">
            <v>B.Jakości i Znaków Regionalnych</v>
          </cell>
          <cell r="N1446" t="str">
            <v>Wydatki</v>
          </cell>
          <cell r="O1446" t="str">
            <v>Bieżący</v>
          </cell>
        </row>
        <row r="1447">
          <cell r="C1447" t="str">
            <v>PO KL</v>
          </cell>
          <cell r="E1447" t="str">
            <v>Model kształcenia w branży gastronomiczno-hotelarskiej połączony z systemem walidacji kwalifikacji i kompetencji formalnych</v>
          </cell>
          <cell r="F1447">
            <v>85395</v>
          </cell>
          <cell r="H1447">
            <v>13</v>
          </cell>
          <cell r="I1447">
            <v>0</v>
          </cell>
          <cell r="M1447" t="str">
            <v>B.Jakości i Znaków Regionalnych</v>
          </cell>
          <cell r="N1447" t="str">
            <v>Wydatki</v>
          </cell>
          <cell r="O1447" t="str">
            <v>Bieżący</v>
          </cell>
        </row>
        <row r="1448">
          <cell r="C1448" t="str">
            <v>Program Operacyjny Rozwój Polski Wschodniej 2007-2013</v>
          </cell>
          <cell r="E1448" t="str">
            <v>Sieć Szerokopasmowa Polski Wschodniej</v>
          </cell>
          <cell r="F1448" t="str">
            <v>60053</v>
          </cell>
          <cell r="H1448">
            <v>511231</v>
          </cell>
          <cell r="I1448">
            <v>0</v>
          </cell>
          <cell r="M1448" t="str">
            <v>Społeczeństwo Informacyjne</v>
          </cell>
          <cell r="N1448" t="str">
            <v>Dochody</v>
          </cell>
          <cell r="O1448" t="str">
            <v>Bieżący</v>
          </cell>
        </row>
        <row r="1449">
          <cell r="C1449" t="str">
            <v>Program Operacyjny Rozwój Polski Wschodniej 2007-2013</v>
          </cell>
          <cell r="E1449" t="str">
            <v>Sieć Szerokopasmowa Polski Wschodniej</v>
          </cell>
          <cell r="F1449" t="str">
            <v>60053</v>
          </cell>
          <cell r="H1449">
            <v>20274592</v>
          </cell>
          <cell r="I1449">
            <v>0</v>
          </cell>
          <cell r="M1449" t="str">
            <v>Społeczeństwo Informacyjne</v>
          </cell>
          <cell r="N1449" t="str">
            <v>Dochody</v>
          </cell>
          <cell r="O1449" t="str">
            <v>Majątkowy</v>
          </cell>
        </row>
        <row r="1450">
          <cell r="C1450" t="str">
            <v>Program Operacyjny Rozwój Polski Wschodniej 2007-2013</v>
          </cell>
          <cell r="E1450" t="str">
            <v>Sieć Szerokopasmowa Polski Wschodniej</v>
          </cell>
          <cell r="F1450" t="str">
            <v>60053</v>
          </cell>
          <cell r="H1450">
            <v>60146</v>
          </cell>
          <cell r="I1450">
            <v>0</v>
          </cell>
          <cell r="M1450" t="str">
            <v>Społeczeństwo Informacyjne</v>
          </cell>
          <cell r="N1450" t="str">
            <v>Dochody</v>
          </cell>
          <cell r="O1450" t="str">
            <v>Bieżący</v>
          </cell>
        </row>
        <row r="1451">
          <cell r="C1451" t="str">
            <v>Program Operacyjny Rozwój Polski Wschodniej 2007-2013</v>
          </cell>
          <cell r="E1451" t="str">
            <v>Sieć Szerokopasmowa Polski Wschodniej</v>
          </cell>
          <cell r="F1451" t="str">
            <v>60053</v>
          </cell>
          <cell r="H1451">
            <v>2385246</v>
          </cell>
          <cell r="I1451">
            <v>0</v>
          </cell>
          <cell r="M1451" t="str">
            <v>Społeczeństwo Informacyjne</v>
          </cell>
          <cell r="N1451" t="str">
            <v>Dochody</v>
          </cell>
          <cell r="O1451" t="str">
            <v>Majątkowy</v>
          </cell>
        </row>
        <row r="1452">
          <cell r="C1452" t="str">
            <v>RPO</v>
          </cell>
          <cell r="E1452" t="str">
            <v>Rozbudowa infrastruktury szerokopasmowego dostępu do internetu i sieci PIAP-ów w województwie warmińsko-mazurskim</v>
          </cell>
          <cell r="F1452" t="str">
            <v>60095</v>
          </cell>
          <cell r="H1452">
            <v>90</v>
          </cell>
          <cell r="I1452">
            <v>90</v>
          </cell>
          <cell r="M1452" t="str">
            <v>Społeczeństwo Informacyjne</v>
          </cell>
          <cell r="N1452" t="str">
            <v>Wydatki</v>
          </cell>
          <cell r="O1452" t="str">
            <v>Bieżący</v>
          </cell>
        </row>
        <row r="1453">
          <cell r="C1453" t="str">
            <v>RPO</v>
          </cell>
          <cell r="E1453" t="str">
            <v>Rozbudowa infrastruktury szerokopasmowego dostępu do internetu i sieci PIAP-ów w województwie warmińsko-mazurskim</v>
          </cell>
          <cell r="F1453" t="str">
            <v>60095</v>
          </cell>
          <cell r="H1453">
            <v>845498</v>
          </cell>
          <cell r="I1453">
            <v>432484</v>
          </cell>
          <cell r="M1453" t="str">
            <v>Społeczeństwo Informacyjne</v>
          </cell>
          <cell r="N1453" t="str">
            <v>Wydatki</v>
          </cell>
          <cell r="O1453" t="str">
            <v>Bieżący</v>
          </cell>
        </row>
        <row r="1454">
          <cell r="C1454" t="str">
            <v>RPO</v>
          </cell>
          <cell r="E1454" t="str">
            <v>Rozbudowa infrastruktury szerokopasmowego dostępu do internetu i sieci PIAP-ów w województwie warmińsko-mazurskim</v>
          </cell>
          <cell r="F1454" t="str">
            <v>60095</v>
          </cell>
          <cell r="H1454">
            <v>25596</v>
          </cell>
          <cell r="I1454">
            <v>0</v>
          </cell>
          <cell r="M1454" t="str">
            <v>Społeczeństwo Informacyjne</v>
          </cell>
          <cell r="N1454" t="str">
            <v>Wydatki</v>
          </cell>
          <cell r="O1454" t="str">
            <v>Bieżący</v>
          </cell>
        </row>
        <row r="1455">
          <cell r="C1455" t="str">
            <v>RPO</v>
          </cell>
          <cell r="E1455" t="str">
            <v>Rozbudowa infrastruktury szerokopasmowego dostępu do internetu i sieci PIAP-ów w województwie warmińsko-mazurskim</v>
          </cell>
          <cell r="F1455" t="str">
            <v>60095</v>
          </cell>
          <cell r="H1455">
            <v>158259</v>
          </cell>
          <cell r="I1455">
            <v>8794</v>
          </cell>
          <cell r="M1455" t="str">
            <v>Społeczeństwo Informacyjne</v>
          </cell>
          <cell r="N1455" t="str">
            <v>Wydatki</v>
          </cell>
          <cell r="O1455" t="str">
            <v>Bieżący</v>
          </cell>
        </row>
        <row r="1456">
          <cell r="C1456" t="str">
            <v>RPO</v>
          </cell>
          <cell r="E1456" t="str">
            <v>Rozbudowa infrastruktury szerokopasmowego dostępu do internetu i sieci PIAP-ów w województwie warmińsko-mazurskim</v>
          </cell>
          <cell r="F1456" t="str">
            <v>60095</v>
          </cell>
          <cell r="H1456">
            <v>892206</v>
          </cell>
          <cell r="I1456">
            <v>0</v>
          </cell>
          <cell r="M1456" t="str">
            <v>Społeczeństwo Informacyjne</v>
          </cell>
          <cell r="N1456" t="str">
            <v>Wydatki</v>
          </cell>
          <cell r="O1456" t="str">
            <v>Bieżący</v>
          </cell>
        </row>
        <row r="1457">
          <cell r="C1457" t="str">
            <v>RPO</v>
          </cell>
          <cell r="E1457" t="str">
            <v>Rozbudowa infrastruktury szerokopasmowego dostępu do internetu i sieci PIAP-ów w województwie warmińsko-mazurskim</v>
          </cell>
          <cell r="F1457" t="str">
            <v>60095</v>
          </cell>
          <cell r="H1457">
            <v>99576</v>
          </cell>
          <cell r="I1457">
            <v>99576</v>
          </cell>
          <cell r="M1457" t="str">
            <v>Społeczeństwo Informacyjne</v>
          </cell>
          <cell r="N1457" t="str">
            <v>Wydatki</v>
          </cell>
          <cell r="O1457" t="str">
            <v>Bieżący</v>
          </cell>
        </row>
        <row r="1458">
          <cell r="C1458" t="str">
            <v>RPO</v>
          </cell>
          <cell r="E1458" t="str">
            <v>Rozbudowa infrastruktury szerokopasmowego dostępu do internetu i sieci PIAP-ów w województwie warmińsko-mazurskim</v>
          </cell>
          <cell r="F1458" t="str">
            <v>60095</v>
          </cell>
          <cell r="H1458">
            <v>11617148</v>
          </cell>
          <cell r="I1458">
            <v>4644813</v>
          </cell>
          <cell r="M1458" t="str">
            <v>Społeczeństwo Informacyjne</v>
          </cell>
          <cell r="N1458" t="str">
            <v>Wydatki</v>
          </cell>
          <cell r="O1458" t="str">
            <v>Majątkowy</v>
          </cell>
        </row>
        <row r="1459">
          <cell r="C1459" t="str">
            <v>RPO</v>
          </cell>
          <cell r="E1459" t="str">
            <v>Rozbudowa infrastruktury szerokopasmowego dostępu do internetu i sieci PIAP-ów w województwie warmińsko-mazurskim</v>
          </cell>
          <cell r="F1459" t="str">
            <v>60095</v>
          </cell>
          <cell r="H1459">
            <v>2802033</v>
          </cell>
          <cell r="I1459">
            <v>0</v>
          </cell>
          <cell r="M1459" t="str">
            <v>Społeczeństwo Informacyjne</v>
          </cell>
          <cell r="N1459" t="str">
            <v>Wydatki</v>
          </cell>
          <cell r="O1459" t="str">
            <v>Majątkowy</v>
          </cell>
        </row>
        <row r="1460">
          <cell r="C1460" t="str">
            <v>RPO</v>
          </cell>
          <cell r="E1460" t="str">
            <v>Rozbudowa infrastruktury szerokopasmowego dostępu do internetu i sieci PIAP-ów w województwie warmińsko-mazurskim</v>
          </cell>
          <cell r="F1460" t="str">
            <v>75861</v>
          </cell>
          <cell r="H1460">
            <v>1103333</v>
          </cell>
          <cell r="I1460">
            <v>126801</v>
          </cell>
          <cell r="M1460" t="str">
            <v>Społeczeństwo Informacyjne</v>
          </cell>
          <cell r="N1460" t="str">
            <v>Dochody</v>
          </cell>
          <cell r="O1460" t="str">
            <v>Bieżący</v>
          </cell>
        </row>
        <row r="1461">
          <cell r="C1461" t="str">
            <v>RPO</v>
          </cell>
          <cell r="E1461" t="str">
            <v>Rozbudowa infrastruktury szerokopasmowego dostępu do internetu i sieci PIAP-ów w województwie warmińsko-mazurskim</v>
          </cell>
          <cell r="F1461" t="str">
            <v>75861</v>
          </cell>
          <cell r="H1461">
            <v>917802</v>
          </cell>
          <cell r="I1461">
            <v>0</v>
          </cell>
          <cell r="M1461" t="str">
            <v>Społeczeństwo Informacyjne</v>
          </cell>
          <cell r="N1461" t="str">
            <v>Dochody</v>
          </cell>
          <cell r="O1461" t="str">
            <v>Bieżący</v>
          </cell>
        </row>
        <row r="1462">
          <cell r="C1462" t="str">
            <v>RPO</v>
          </cell>
          <cell r="E1462" t="str">
            <v>Rozbudowa infrastruktury szerokopasmowego dostępu do internetu i sieci PIAP-ów w województwie warmińsko-mazurskim</v>
          </cell>
          <cell r="F1462" t="str">
            <v>75861</v>
          </cell>
          <cell r="H1462">
            <v>90</v>
          </cell>
          <cell r="I1462">
            <v>0</v>
          </cell>
          <cell r="M1462" t="str">
            <v>Społeczeństwo Informacyjne</v>
          </cell>
          <cell r="N1462" t="str">
            <v>Dochody</v>
          </cell>
          <cell r="O1462" t="str">
            <v>Bieżący</v>
          </cell>
        </row>
        <row r="1463">
          <cell r="C1463" t="str">
            <v>RPO</v>
          </cell>
          <cell r="E1463" t="str">
            <v>Rozbudowa infrastruktury szerokopasmowego dostępu do internetu i sieci PIAP-ów w województwie warmińsko-mazurskim</v>
          </cell>
          <cell r="F1463" t="str">
            <v>75861</v>
          </cell>
          <cell r="H1463">
            <v>11617148</v>
          </cell>
          <cell r="I1463">
            <v>5077794</v>
          </cell>
          <cell r="M1463" t="str">
            <v>Społeczeństwo Informacyjne</v>
          </cell>
          <cell r="N1463" t="str">
            <v>Dochody</v>
          </cell>
          <cell r="O1463" t="str">
            <v>Majątkowy</v>
          </cell>
        </row>
        <row r="1464">
          <cell r="C1464" t="str">
            <v>RPO</v>
          </cell>
          <cell r="E1464" t="str">
            <v>Rozbudowa infrastruktury szerokopasmowego dostępu do internetu i sieci PIAP-ów w województwie warmińsko-mazurskim</v>
          </cell>
          <cell r="F1464" t="str">
            <v>75861</v>
          </cell>
          <cell r="H1464">
            <v>2802033</v>
          </cell>
          <cell r="I1464">
            <v>0</v>
          </cell>
          <cell r="M1464" t="str">
            <v>Społeczeństwo Informacyjne</v>
          </cell>
          <cell r="N1464" t="str">
            <v>Dochody</v>
          </cell>
          <cell r="O1464" t="str">
            <v>Majątkowy</v>
          </cell>
        </row>
        <row r="1465">
          <cell r="C1465" t="str">
            <v>RPO</v>
          </cell>
          <cell r="E1465" t="str">
            <v>Rozbudowa infrastruktury szerokopasmowego dostępu do internetu i sieci PIAP-ów w województwie warmińsko-mazurskim</v>
          </cell>
          <cell r="F1465" t="str">
            <v>60095</v>
          </cell>
          <cell r="H1465">
            <v>24000</v>
          </cell>
          <cell r="I1465">
            <v>0</v>
          </cell>
          <cell r="M1465" t="str">
            <v>Społeczeństwo Informacyjne</v>
          </cell>
          <cell r="N1465" t="str">
            <v>Wydatki</v>
          </cell>
          <cell r="O1465" t="str">
            <v>Bieżący</v>
          </cell>
        </row>
        <row r="1466">
          <cell r="C1466" t="str">
            <v>RPO</v>
          </cell>
          <cell r="E1466" t="str">
            <v>Rozbudowa infrastruktury szerokopasmowego dostępu do internetu i sieci PIAP-ów w województwie warmińsko-mazurskim</v>
          </cell>
          <cell r="F1466" t="str">
            <v>60095</v>
          </cell>
          <cell r="H1466">
            <v>3646</v>
          </cell>
          <cell r="I1466">
            <v>0</v>
          </cell>
          <cell r="M1466" t="str">
            <v>Społeczeństwo Informacyjne</v>
          </cell>
          <cell r="N1466" t="str">
            <v>Wydatki</v>
          </cell>
          <cell r="O1466" t="str">
            <v>Bieżący</v>
          </cell>
        </row>
        <row r="1467">
          <cell r="C1467" t="str">
            <v>RPO</v>
          </cell>
          <cell r="E1467" t="str">
            <v>Rozbudowa infrastruktury szerokopasmowego dostępu do internetu i sieci PIAP-ów w województwie warmińsko-mazurskim</v>
          </cell>
          <cell r="F1467" t="str">
            <v>60095</v>
          </cell>
          <cell r="H1467">
            <v>588</v>
          </cell>
          <cell r="I1467">
            <v>0</v>
          </cell>
          <cell r="M1467" t="str">
            <v>Społeczeństwo Informacyjne</v>
          </cell>
          <cell r="N1467" t="str">
            <v>Wydatki</v>
          </cell>
          <cell r="O1467" t="str">
            <v>Bieżący</v>
          </cell>
        </row>
        <row r="1468">
          <cell r="C1468" t="str">
            <v>RPO</v>
          </cell>
          <cell r="E1468" t="str">
            <v>Rozbudowa infrastruktury szerokopasmowego dostępu do internetu i sieci PIAP-ów w województwie warmińsko-mazurskim</v>
          </cell>
          <cell r="F1468" t="str">
            <v>60095</v>
          </cell>
          <cell r="H1468">
            <v>20875</v>
          </cell>
          <cell r="I1468">
            <v>18</v>
          </cell>
          <cell r="M1468" t="str">
            <v>Społeczeństwo Informacyjne</v>
          </cell>
          <cell r="N1468" t="str">
            <v>Wydatki</v>
          </cell>
          <cell r="O1468" t="str">
            <v>Bieżący</v>
          </cell>
        </row>
        <row r="1469">
          <cell r="C1469" t="str">
            <v>RPO</v>
          </cell>
          <cell r="E1469" t="str">
            <v>Rozbudowa infrastruktury szerokopasmowego dostępu do internetu i sieci PIAP-ów w województwie warmińsko-mazurskim</v>
          </cell>
          <cell r="F1469" t="str">
            <v>60095</v>
          </cell>
          <cell r="H1469">
            <v>173420</v>
          </cell>
          <cell r="I1469">
            <v>87729</v>
          </cell>
          <cell r="M1469" t="str">
            <v>Społeczeństwo Informacyjne</v>
          </cell>
          <cell r="N1469" t="str">
            <v>Wydatki</v>
          </cell>
          <cell r="O1469" t="str">
            <v>Bieżący</v>
          </cell>
        </row>
        <row r="1470">
          <cell r="C1470" t="str">
            <v>RPO</v>
          </cell>
          <cell r="E1470" t="str">
            <v>Rozbudowa infrastruktury szerokopasmowego dostępu do internetu i sieci PIAP-ów w województwie warmińsko-mazurskim</v>
          </cell>
          <cell r="F1470" t="str">
            <v>60095</v>
          </cell>
          <cell r="H1470">
            <v>173420</v>
          </cell>
          <cell r="I1470">
            <v>0</v>
          </cell>
          <cell r="M1470" t="str">
            <v>Społeczeństwo Informacyjne</v>
          </cell>
          <cell r="N1470" t="str">
            <v>Wydatki</v>
          </cell>
          <cell r="O1470" t="str">
            <v>Bieżący</v>
          </cell>
        </row>
        <row r="1471">
          <cell r="C1471" t="str">
            <v>RPO</v>
          </cell>
          <cell r="E1471" t="str">
            <v>Rozbudowa infrastruktury szerokopasmowego dostępu do internetu i sieci PIAP-ów w województwie warmińsko-mazurskim</v>
          </cell>
          <cell r="F1471" t="str">
            <v>60095</v>
          </cell>
          <cell r="H1471">
            <v>-173420</v>
          </cell>
          <cell r="I1471">
            <v>0</v>
          </cell>
          <cell r="M1471" t="str">
            <v>Społeczeństwo Informacyjne</v>
          </cell>
          <cell r="N1471" t="str">
            <v>Wydatki</v>
          </cell>
          <cell r="O1471" t="str">
            <v>Bieżący</v>
          </cell>
        </row>
        <row r="1472">
          <cell r="C1472" t="str">
            <v>RPO</v>
          </cell>
          <cell r="E1472" t="str">
            <v>Rozbudowa infrastruktury szerokopasmowego dostępu do internetu i sieci PIAP-ów w województwie warmińsko-mazurskim</v>
          </cell>
          <cell r="F1472" t="str">
            <v>60095</v>
          </cell>
          <cell r="H1472">
            <v>32461</v>
          </cell>
          <cell r="I1472">
            <v>0</v>
          </cell>
          <cell r="M1472" t="str">
            <v>Społeczeństwo Informacyjne</v>
          </cell>
          <cell r="N1472" t="str">
            <v>Wydatki</v>
          </cell>
          <cell r="O1472" t="str">
            <v>Bieżący</v>
          </cell>
        </row>
        <row r="1473">
          <cell r="C1473" t="str">
            <v>RPO</v>
          </cell>
          <cell r="E1473" t="str">
            <v>Rozbudowa infrastruktury szerokopasmowego dostępu do internetu i sieci PIAP-ów w województwie warmińsko-mazurskim</v>
          </cell>
          <cell r="F1473" t="str">
            <v>60095</v>
          </cell>
          <cell r="H1473">
            <v>20424</v>
          </cell>
          <cell r="I1473">
            <v>21408</v>
          </cell>
          <cell r="M1473" t="str">
            <v>Społeczeństwo Informacyjne</v>
          </cell>
          <cell r="N1473" t="str">
            <v>Wydatki</v>
          </cell>
          <cell r="O1473" t="str">
            <v>Bieżący</v>
          </cell>
        </row>
        <row r="1474">
          <cell r="C1474" t="str">
            <v>RPO</v>
          </cell>
          <cell r="E1474" t="str">
            <v>Rozbudowa infrastruktury szerokopasmowego dostępu do internetu i sieci PIAP-ów w województwie warmińsko-mazurskim</v>
          </cell>
          <cell r="F1474" t="str">
            <v>60095</v>
          </cell>
          <cell r="H1474">
            <v>1000</v>
          </cell>
          <cell r="I1474">
            <v>0</v>
          </cell>
          <cell r="M1474" t="str">
            <v>Społeczeństwo Informacyjne</v>
          </cell>
          <cell r="N1474" t="str">
            <v>Wydatki</v>
          </cell>
          <cell r="O1474" t="str">
            <v>Bieżący</v>
          </cell>
        </row>
        <row r="1475">
          <cell r="C1475" t="str">
            <v>RPO</v>
          </cell>
          <cell r="E1475" t="str">
            <v>Rozbudowa infrastruktury szerokopasmowego dostępu do internetu i sieci PIAP-ów w województwie warmińsko-mazurskim</v>
          </cell>
          <cell r="F1475" t="str">
            <v>60095</v>
          </cell>
          <cell r="H1475">
            <v>2382789</v>
          </cell>
          <cell r="I1475">
            <v>401038</v>
          </cell>
          <cell r="M1475" t="str">
            <v>Społeczeństwo Informacyjne</v>
          </cell>
          <cell r="N1475" t="str">
            <v>Wydatki</v>
          </cell>
          <cell r="O1475" t="str">
            <v>Majątkowy</v>
          </cell>
        </row>
        <row r="1476">
          <cell r="C1476" t="str">
            <v>RPO</v>
          </cell>
          <cell r="E1476" t="str">
            <v>Rozbudowa infrastruktury szerokopasmowego dostępu do internetu i sieci PIAP-ów w województwie warmińsko-mazurskim</v>
          </cell>
          <cell r="F1476" t="str">
            <v>60095</v>
          </cell>
          <cell r="H1476">
            <v>132000</v>
          </cell>
          <cell r="I1476">
            <v>0</v>
          </cell>
          <cell r="M1476" t="str">
            <v>Społeczeństwo Informacyjne</v>
          </cell>
          <cell r="N1476" t="str">
            <v>Wydatki</v>
          </cell>
          <cell r="O1476" t="str">
            <v>Majątkowy</v>
          </cell>
        </row>
        <row r="1477">
          <cell r="C1477" t="str">
            <v>Program Operacyjny Rozwój Polski Wschodniej 2007-2013</v>
          </cell>
          <cell r="E1477" t="str">
            <v>Kluczowe wyzwania dla województw Polski Wschodniej w przyszłym okresie programowania - analizy rozwoju sytuacji, plany adaptacji i stworzenie systemu stałej współpracy</v>
          </cell>
          <cell r="F1477">
            <v>75095</v>
          </cell>
          <cell r="H1477">
            <v>2734</v>
          </cell>
          <cell r="I1477">
            <v>0</v>
          </cell>
          <cell r="M1477" t="str">
            <v>Polityka Regionalna</v>
          </cell>
          <cell r="N1477" t="str">
            <v>Wydatki</v>
          </cell>
          <cell r="O1477" t="str">
            <v>Bieżący</v>
          </cell>
        </row>
        <row r="1478">
          <cell r="C1478" t="str">
            <v>Program Operacyjny Rozwój Polski Wschodniej 2007-2013</v>
          </cell>
          <cell r="E1478" t="str">
            <v>Kluczowe wyzwania dla województw Polski Wschodniej w przyszłym okresie programowania - analizy rozwoju sytuacji, plany adaptacji i stworzenie systemu stałej współpracy</v>
          </cell>
          <cell r="F1478">
            <v>75095</v>
          </cell>
          <cell r="H1478">
            <v>416</v>
          </cell>
          <cell r="I1478">
            <v>0</v>
          </cell>
          <cell r="M1478" t="str">
            <v>Polityka Regionalna</v>
          </cell>
          <cell r="N1478" t="str">
            <v>Wydatki</v>
          </cell>
          <cell r="O1478" t="str">
            <v>Bieżący</v>
          </cell>
        </row>
        <row r="1479">
          <cell r="C1479" t="str">
            <v>Program Operacyjny Rozwój Polski Wschodniej 2007-2013</v>
          </cell>
          <cell r="E1479" t="str">
            <v>Kluczowe wyzwania dla województw Polski Wschodniej w przyszłym okresie programowania - analizy rozwoju sytuacji, plany adaptacji i stworzenie systemu stałej współpracy</v>
          </cell>
          <cell r="F1479">
            <v>75095</v>
          </cell>
          <cell r="H1479">
            <v>67</v>
          </cell>
          <cell r="I1479">
            <v>0</v>
          </cell>
          <cell r="M1479" t="str">
            <v>Polityka Regionalna</v>
          </cell>
          <cell r="N1479" t="str">
            <v>Wydatki</v>
          </cell>
          <cell r="O1479" t="str">
            <v>Bieżący</v>
          </cell>
        </row>
        <row r="1480">
          <cell r="C1480" t="str">
            <v>RPO</v>
          </cell>
          <cell r="E1480" t="str">
            <v>Modernizacja i robudowa Centrum Zarządzania Siecią w Urzędzie Marszałkowskim Województwa Warmińsko-Mazurskiego w Olsztynie</v>
          </cell>
          <cell r="F1480" t="str">
            <v>60095</v>
          </cell>
          <cell r="H1480">
            <v>82960</v>
          </cell>
          <cell r="I1480">
            <v>0</v>
          </cell>
          <cell r="M1480" t="str">
            <v>Społeczeństwo Informacyjne</v>
          </cell>
          <cell r="N1480" t="str">
            <v>Wydatki</v>
          </cell>
          <cell r="O1480" t="str">
            <v>Bieżący</v>
          </cell>
        </row>
        <row r="1481">
          <cell r="C1481" t="str">
            <v>RPO</v>
          </cell>
          <cell r="E1481" t="str">
            <v>Modernizacja i robudowa Centrum Zarządzania Siecią w Urzędzie Marszałkowskim Województwa Warmińsko-Mazurskiego w Olsztynie</v>
          </cell>
          <cell r="F1481" t="str">
            <v>60095</v>
          </cell>
          <cell r="H1481">
            <v>427267</v>
          </cell>
          <cell r="I1481">
            <v>0</v>
          </cell>
          <cell r="M1481" t="str">
            <v>Społeczeństwo Informacyjne</v>
          </cell>
          <cell r="N1481" t="str">
            <v>Wydatki</v>
          </cell>
          <cell r="O1481" t="str">
            <v>Bieżący</v>
          </cell>
        </row>
        <row r="1482">
          <cell r="C1482" t="str">
            <v>RPO</v>
          </cell>
          <cell r="E1482" t="str">
            <v>Modernizacja i robudowa Centrum Zarządzania Siecią w Urzędzie Marszałkowskim Województwa Warmińsko-Mazurskiego w Olsztynie</v>
          </cell>
          <cell r="F1482" t="str">
            <v>60095</v>
          </cell>
          <cell r="H1482">
            <v>80886</v>
          </cell>
          <cell r="I1482">
            <v>9554</v>
          </cell>
          <cell r="M1482" t="str">
            <v>Społeczeństwo Informacyjne</v>
          </cell>
          <cell r="N1482" t="str">
            <v>Wydatki</v>
          </cell>
          <cell r="O1482" t="str">
            <v>Bieżący</v>
          </cell>
        </row>
        <row r="1483">
          <cell r="C1483" t="str">
            <v>RPO</v>
          </cell>
          <cell r="E1483" t="str">
            <v>Modernizacja i robudowa Centrum Zarządzania Siecią w Urzędzie Marszałkowskim Województwa Warmińsko-Mazurskiego w Olsztynie</v>
          </cell>
          <cell r="F1483" t="str">
            <v>60095</v>
          </cell>
          <cell r="H1483">
            <v>1620362</v>
          </cell>
          <cell r="I1483">
            <v>0</v>
          </cell>
          <cell r="M1483" t="str">
            <v>Społeczeństwo Informacyjne</v>
          </cell>
          <cell r="N1483" t="str">
            <v>Wydatki</v>
          </cell>
          <cell r="O1483" t="str">
            <v>Majątkowy</v>
          </cell>
        </row>
        <row r="1484">
          <cell r="C1484" t="str">
            <v>Program Operacyjny Rozwój Polski Wschodniej 2007-2013</v>
          </cell>
          <cell r="E1484" t="str">
            <v>Kluczowe wyzwania dla województw Polski Wschodniej w przyszłym okresie programowania - analizy rozwoju sytuacji, plany adaptacji i stworzenie systemu stałej współpracy</v>
          </cell>
          <cell r="F1484">
            <v>75095</v>
          </cell>
          <cell r="H1484">
            <v>1200</v>
          </cell>
          <cell r="I1484">
            <v>0</v>
          </cell>
          <cell r="M1484" t="str">
            <v>Polityka Regionalna</v>
          </cell>
          <cell r="N1484" t="str">
            <v>Wydatki</v>
          </cell>
          <cell r="O1484" t="str">
            <v>Bieżący</v>
          </cell>
        </row>
        <row r="1485">
          <cell r="C1485" t="str">
            <v>Program Operacyjny Rozwój Polski Wschodniej 2007-2013</v>
          </cell>
          <cell r="E1485" t="str">
            <v>Kluczowe wyzwania dla województw Polski Wschodniej w przyszłym okresie programowania - analizy rozwoju sytuacji, plany adaptacji i stworzenie systemu stałej współpracy</v>
          </cell>
          <cell r="F1485">
            <v>75095</v>
          </cell>
          <cell r="H1485">
            <v>400</v>
          </cell>
          <cell r="I1485">
            <v>0</v>
          </cell>
          <cell r="M1485" t="str">
            <v>Polityka Regionalna</v>
          </cell>
          <cell r="N1485" t="str">
            <v>Wydatki</v>
          </cell>
          <cell r="O1485" t="str">
            <v>Bieżący</v>
          </cell>
        </row>
        <row r="1486">
          <cell r="C1486" t="str">
            <v>Program Operacyjny Rozwój Polski Wschodniej 2007-2013</v>
          </cell>
          <cell r="E1486" t="str">
            <v>Kluczowe wyzwania dla województw Polski Wschodniej w przyszłym okresie programowania - analizy rozwoju sytuacji, plany adaptacji i stworzenie systemu stałej współpracy</v>
          </cell>
          <cell r="F1486">
            <v>75095</v>
          </cell>
          <cell r="H1486">
            <v>9670</v>
          </cell>
          <cell r="I1486">
            <v>0</v>
          </cell>
          <cell r="M1486" t="str">
            <v>Polityka Regionalna</v>
          </cell>
          <cell r="N1486" t="str">
            <v>Wydatki</v>
          </cell>
          <cell r="O1486" t="str">
            <v>Bieżący</v>
          </cell>
        </row>
        <row r="1487">
          <cell r="C1487" t="str">
            <v>Program Operacyjny Rozwój Polski Wschodniej 2007-2013</v>
          </cell>
          <cell r="E1487" t="str">
            <v>Kluczowe wyzwania dla województw Polski Wschodniej w przyszłym okresie programowania - analizy rozwoju sytuacji, plany adaptacji i stworzenie systemu stałej współpracy</v>
          </cell>
          <cell r="F1487">
            <v>75095</v>
          </cell>
          <cell r="H1487">
            <v>45000</v>
          </cell>
          <cell r="I1487">
            <v>0</v>
          </cell>
          <cell r="M1487" t="str">
            <v>Polityka Regionalna</v>
          </cell>
          <cell r="N1487" t="str">
            <v>Wydatki</v>
          </cell>
          <cell r="O1487" t="str">
            <v>Bieżący</v>
          </cell>
        </row>
        <row r="1488">
          <cell r="C1488" t="str">
            <v>RPO</v>
          </cell>
          <cell r="E1488" t="str">
            <v>Modernizacja i robudowa Centrum Zarządzania Siecią w Urzędzie Marszałkowskim Województwa Warmińsko-Mazurskiego w Olsztynie</v>
          </cell>
          <cell r="F1488" t="str">
            <v>75861</v>
          </cell>
          <cell r="H1488">
            <v>591113</v>
          </cell>
          <cell r="M1488" t="str">
            <v>Społeczeństwo Informacyjne</v>
          </cell>
          <cell r="N1488" t="str">
            <v>Dochody</v>
          </cell>
          <cell r="O1488" t="str">
            <v>Bieżący</v>
          </cell>
        </row>
        <row r="1489">
          <cell r="C1489" t="str">
            <v>RPO</v>
          </cell>
          <cell r="E1489" t="str">
            <v>Modernizacja i robudowa Centrum Zarządzania Siecią w Urzędzie Marszałkowskim Województwa Warmińsko-Mazurskiego w Olsztynie</v>
          </cell>
          <cell r="F1489" t="str">
            <v>75861</v>
          </cell>
          <cell r="H1489">
            <v>1620362</v>
          </cell>
          <cell r="M1489" t="str">
            <v>Społeczeństwo Informacyjne</v>
          </cell>
          <cell r="N1489" t="str">
            <v>Dochody</v>
          </cell>
          <cell r="O1489" t="str">
            <v>Majątkowy</v>
          </cell>
        </row>
        <row r="1490">
          <cell r="C1490" t="str">
            <v>RPO</v>
          </cell>
          <cell r="E1490" t="str">
            <v>Program usprawnienia powiązania komunikacyjnego w południowo - zachodniej części województwa Warmińsko - Mazurskiego (2008-2013)</v>
          </cell>
          <cell r="F1490" t="str">
            <v>60013</v>
          </cell>
          <cell r="H1490">
            <v>56111</v>
          </cell>
          <cell r="I1490">
            <v>0</v>
          </cell>
          <cell r="M1490" t="str">
            <v>ZDW</v>
          </cell>
          <cell r="N1490" t="str">
            <v>Wydatki</v>
          </cell>
          <cell r="O1490" t="str">
            <v>Bieżący</v>
          </cell>
        </row>
        <row r="1491">
          <cell r="C1491" t="str">
            <v>Program Operacyjny Rozwój Polski Wschodniej 2007-2013</v>
          </cell>
          <cell r="E1491" t="str">
            <v>Kluczowe wyzwania dla województw Polski Wschodniej w przyszłym okresie programowania - analizy rozwoju sytuacji, plany adaptacji i stworzenie systemu stałej współpracy</v>
          </cell>
          <cell r="F1491">
            <v>75095</v>
          </cell>
          <cell r="H1491">
            <v>500</v>
          </cell>
          <cell r="I1491">
            <v>0</v>
          </cell>
          <cell r="M1491" t="str">
            <v>Polityka Regionalna</v>
          </cell>
          <cell r="N1491" t="str">
            <v>Wydatki</v>
          </cell>
          <cell r="O1491" t="str">
            <v>Majątkowy</v>
          </cell>
        </row>
        <row r="1492">
          <cell r="C1492" t="str">
            <v>RPO</v>
          </cell>
          <cell r="E1492" t="str">
            <v>Kampania promocji turystycznej Warmii i Mazur</v>
          </cell>
          <cell r="F1492">
            <v>63003</v>
          </cell>
          <cell r="H1492">
            <v>1200</v>
          </cell>
          <cell r="I1492">
            <v>0</v>
          </cell>
          <cell r="M1492" t="str">
            <v>Turystyka</v>
          </cell>
          <cell r="N1492" t="str">
            <v>Wydatki</v>
          </cell>
          <cell r="O1492" t="str">
            <v>Bieżący</v>
          </cell>
        </row>
        <row r="1493">
          <cell r="C1493" t="str">
            <v>RPO</v>
          </cell>
          <cell r="E1493" t="str">
            <v>Program usprawnienia powiązania komunikacyjnego w południowo - zachodniej części województwa Warmińsko - Mazurskiego (2008-2013)</v>
          </cell>
          <cell r="F1493" t="str">
            <v>60013</v>
          </cell>
          <cell r="H1493">
            <v>0</v>
          </cell>
          <cell r="I1493">
            <v>0</v>
          </cell>
          <cell r="M1493" t="str">
            <v>ZDW</v>
          </cell>
          <cell r="N1493" t="str">
            <v>Wydatki</v>
          </cell>
          <cell r="O1493" t="str">
            <v>Bieżący</v>
          </cell>
        </row>
        <row r="1494">
          <cell r="C1494" t="str">
            <v>RPO</v>
          </cell>
          <cell r="E1494" t="str">
            <v>Kampania promocji turystycznej Warmii i Mazur</v>
          </cell>
          <cell r="F1494">
            <v>63003</v>
          </cell>
          <cell r="H1494">
            <v>1496848</v>
          </cell>
          <cell r="I1494">
            <v>36998</v>
          </cell>
          <cell r="M1494" t="str">
            <v>Turystyka</v>
          </cell>
          <cell r="N1494" t="str">
            <v>Wydatki</v>
          </cell>
          <cell r="O1494" t="str">
            <v>Bieżący</v>
          </cell>
        </row>
        <row r="1495">
          <cell r="C1495" t="str">
            <v>RPO</v>
          </cell>
          <cell r="E1495" t="str">
            <v>Program usprawnienia powiązania komunikacyjnego w południowo - zachodniej części województwa Warmińsko - Mazurskiego (2008-2013)</v>
          </cell>
          <cell r="F1495" t="str">
            <v>60013</v>
          </cell>
          <cell r="H1495">
            <v>0</v>
          </cell>
          <cell r="I1495">
            <v>0</v>
          </cell>
          <cell r="M1495" t="str">
            <v>ZDW</v>
          </cell>
          <cell r="N1495" t="str">
            <v>Wydatki</v>
          </cell>
          <cell r="O1495" t="str">
            <v>Bieżący</v>
          </cell>
        </row>
        <row r="1496">
          <cell r="C1496" t="str">
            <v>RPO</v>
          </cell>
          <cell r="E1496" t="str">
            <v>Kampania promocji turystycznej Warmii i Mazur</v>
          </cell>
          <cell r="F1496">
            <v>63003</v>
          </cell>
          <cell r="H1496">
            <v>720</v>
          </cell>
          <cell r="I1496">
            <v>720</v>
          </cell>
          <cell r="M1496" t="str">
            <v>Turystyka</v>
          </cell>
          <cell r="N1496" t="str">
            <v>Wydatki</v>
          </cell>
          <cell r="O1496" t="str">
            <v>Bieżący</v>
          </cell>
        </row>
        <row r="1497">
          <cell r="C1497" t="str">
            <v>RPO</v>
          </cell>
          <cell r="E1497" t="str">
            <v>Program usprawnienia powiązania komunikacyjnego w południowo - zachodniej części województwa Warmińsko - Mazurskiego (2008-2013)</v>
          </cell>
          <cell r="F1497" t="str">
            <v>60013</v>
          </cell>
          <cell r="H1497">
            <v>962838</v>
          </cell>
          <cell r="I1497">
            <v>0</v>
          </cell>
          <cell r="M1497" t="str">
            <v>ZDW</v>
          </cell>
          <cell r="N1497" t="str">
            <v>Wydatki</v>
          </cell>
          <cell r="O1497" t="str">
            <v>Majątkowy</v>
          </cell>
        </row>
        <row r="1498">
          <cell r="C1498" t="str">
            <v>RPO</v>
          </cell>
          <cell r="E1498" t="str">
            <v>Kampania promocji turystycznej Warmii i Mazur</v>
          </cell>
          <cell r="F1498">
            <v>63003</v>
          </cell>
          <cell r="H1498">
            <v>13808</v>
          </cell>
          <cell r="I1498">
            <v>529</v>
          </cell>
          <cell r="M1498" t="str">
            <v>Turystyka</v>
          </cell>
          <cell r="N1498" t="str">
            <v>Wydatki</v>
          </cell>
          <cell r="O1498" t="str">
            <v>Bieżący</v>
          </cell>
        </row>
        <row r="1499">
          <cell r="C1499" t="str">
            <v>RPO</v>
          </cell>
          <cell r="E1499" t="str">
            <v>Program usprawnienia powiązania komunikacyjnego w południowo - zachodniej części województwa Warmińsko - Mazurskiego (2008-2013)</v>
          </cell>
          <cell r="F1499" t="str">
            <v>75861</v>
          </cell>
          <cell r="H1499">
            <v>56111</v>
          </cell>
          <cell r="M1499" t="str">
            <v>ZDW</v>
          </cell>
          <cell r="N1499" t="str">
            <v>Dochody</v>
          </cell>
          <cell r="O1499" t="str">
            <v>Bieżący</v>
          </cell>
        </row>
        <row r="1500">
          <cell r="C1500" t="str">
            <v>RPO</v>
          </cell>
          <cell r="E1500" t="str">
            <v>Program usprawnienia powiązania komunikacyjnego w południowo - zachodniej części województwa Warmińsko - Mazurskiego (2008-2013)</v>
          </cell>
          <cell r="F1500" t="str">
            <v>75861</v>
          </cell>
          <cell r="H1500">
            <v>962838</v>
          </cell>
          <cell r="M1500" t="str">
            <v>ZDW</v>
          </cell>
          <cell r="N1500" t="str">
            <v>Dochody</v>
          </cell>
          <cell r="O1500" t="str">
            <v>Majątkowy</v>
          </cell>
        </row>
        <row r="1501">
          <cell r="C1501" t="str">
            <v>RPO</v>
          </cell>
          <cell r="E1501" t="str">
            <v>Program usprawnienia powiązania komunikacyjnego w północnej części województwa Warmińsko - Mazurskiego (2008-2013)</v>
          </cell>
          <cell r="F1501" t="str">
            <v>60013</v>
          </cell>
          <cell r="H1501">
            <v>19192</v>
          </cell>
          <cell r="I1501">
            <v>0</v>
          </cell>
          <cell r="M1501" t="str">
            <v>ZDW</v>
          </cell>
          <cell r="N1501" t="str">
            <v>Wydatki</v>
          </cell>
          <cell r="O1501" t="str">
            <v>Bieżący</v>
          </cell>
        </row>
        <row r="1502">
          <cell r="C1502" t="str">
            <v>RPO</v>
          </cell>
          <cell r="E1502" t="str">
            <v>Kampania promocji turystycznej Warmii i Mazur</v>
          </cell>
          <cell r="F1502">
            <v>63003</v>
          </cell>
          <cell r="H1502">
            <v>510</v>
          </cell>
          <cell r="I1502">
            <v>0</v>
          </cell>
          <cell r="M1502" t="str">
            <v>Turystyka</v>
          </cell>
          <cell r="N1502" t="str">
            <v>Wydatki</v>
          </cell>
          <cell r="O1502" t="str">
            <v>Bieżący</v>
          </cell>
        </row>
        <row r="1503">
          <cell r="C1503" t="str">
            <v>RPO</v>
          </cell>
          <cell r="E1503" t="str">
            <v>Kampania promocji turystycznej Warmii i Mazur</v>
          </cell>
          <cell r="F1503">
            <v>63003</v>
          </cell>
          <cell r="H1503">
            <v>305</v>
          </cell>
          <cell r="I1503">
            <v>0</v>
          </cell>
          <cell r="M1503" t="str">
            <v>Turystyka</v>
          </cell>
          <cell r="N1503" t="str">
            <v>Wydatki</v>
          </cell>
          <cell r="O1503" t="str">
            <v>Bieżący</v>
          </cell>
        </row>
        <row r="1504">
          <cell r="C1504" t="str">
            <v>RPO</v>
          </cell>
          <cell r="E1504" t="str">
            <v>Program usprawnienia powiązania komunikacyjnego w północnej części województwa Warmińsko - Mazurskiego (2008-2013)</v>
          </cell>
          <cell r="F1504" t="str">
            <v>60013</v>
          </cell>
          <cell r="H1504">
            <v>0</v>
          </cell>
          <cell r="I1504">
            <v>0</v>
          </cell>
          <cell r="M1504" t="str">
            <v>ZDW</v>
          </cell>
          <cell r="N1504" t="str">
            <v>Wydatki</v>
          </cell>
          <cell r="O1504" t="str">
            <v>Bieżący</v>
          </cell>
        </row>
        <row r="1505">
          <cell r="C1505" t="str">
            <v>RPO</v>
          </cell>
          <cell r="E1505" t="str">
            <v>Kampania promocji turystycznej Warmii i Mazur</v>
          </cell>
          <cell r="F1505">
            <v>63003</v>
          </cell>
          <cell r="H1505">
            <v>3300</v>
          </cell>
          <cell r="I1505">
            <v>450</v>
          </cell>
          <cell r="M1505" t="str">
            <v>Turystyka</v>
          </cell>
          <cell r="N1505" t="str">
            <v>Wydatki</v>
          </cell>
          <cell r="O1505" t="str">
            <v>Bieżący</v>
          </cell>
        </row>
        <row r="1506">
          <cell r="C1506" t="str">
            <v>RPO</v>
          </cell>
          <cell r="E1506" t="str">
            <v>Program usprawnienia powiązania komunikacyjnego w północnej części województwa Warmińsko - Mazurskiego (2008-2013)</v>
          </cell>
          <cell r="F1506" t="str">
            <v>60013</v>
          </cell>
          <cell r="H1506">
            <v>0</v>
          </cell>
          <cell r="I1506">
            <v>0</v>
          </cell>
          <cell r="M1506" t="str">
            <v>ZDW</v>
          </cell>
          <cell r="N1506" t="str">
            <v>Wydatki</v>
          </cell>
          <cell r="O1506" t="str">
            <v>Bieżący</v>
          </cell>
        </row>
        <row r="1507">
          <cell r="C1507" t="str">
            <v>RPO</v>
          </cell>
          <cell r="E1507" t="str">
            <v>Kampania promocji turystycznej Warmii i Mazur</v>
          </cell>
          <cell r="F1507">
            <v>63003</v>
          </cell>
          <cell r="H1507">
            <v>495</v>
          </cell>
          <cell r="I1507">
            <v>0</v>
          </cell>
          <cell r="M1507" t="str">
            <v>Turystyka</v>
          </cell>
          <cell r="N1507" t="str">
            <v>Wydatki</v>
          </cell>
          <cell r="O1507" t="str">
            <v>Bieżący</v>
          </cell>
        </row>
        <row r="1508">
          <cell r="C1508" t="str">
            <v>RPO</v>
          </cell>
          <cell r="E1508" t="str">
            <v>Program usprawnienia powiązania komunikacyjnego w północnej części województwa Warmińsko - Mazurskiego (2008-2013)</v>
          </cell>
          <cell r="F1508" t="str">
            <v>60013</v>
          </cell>
          <cell r="H1508">
            <v>9186848</v>
          </cell>
          <cell r="I1508">
            <v>140003</v>
          </cell>
          <cell r="M1508" t="str">
            <v>ZDW</v>
          </cell>
          <cell r="N1508" t="str">
            <v>Wydatki</v>
          </cell>
          <cell r="O1508" t="str">
            <v>Majątkowy</v>
          </cell>
        </row>
        <row r="1509">
          <cell r="C1509" t="str">
            <v>RPO</v>
          </cell>
          <cell r="E1509" t="str">
            <v>Kampania promocji turystycznej Warmii i Mazur</v>
          </cell>
          <cell r="F1509">
            <v>63003</v>
          </cell>
          <cell r="H1509">
            <v>7740</v>
          </cell>
          <cell r="I1509">
            <v>3956</v>
          </cell>
          <cell r="M1509" t="str">
            <v>Turystyka</v>
          </cell>
          <cell r="N1509" t="str">
            <v>Wydatki</v>
          </cell>
          <cell r="O1509" t="str">
            <v>Bieżący</v>
          </cell>
        </row>
        <row r="1510">
          <cell r="C1510" t="str">
            <v>RPO</v>
          </cell>
          <cell r="E1510" t="str">
            <v>Program usprawnienia powiązania komunikacyjnego w północnej części województwa Warmińsko - Mazurskiego (2008-2013)</v>
          </cell>
          <cell r="F1510" t="str">
            <v>75861</v>
          </cell>
          <cell r="H1510">
            <v>19192</v>
          </cell>
          <cell r="M1510" t="str">
            <v>ZDW</v>
          </cell>
          <cell r="N1510" t="str">
            <v>Dochody</v>
          </cell>
          <cell r="O1510" t="str">
            <v>Bieżący</v>
          </cell>
        </row>
        <row r="1511">
          <cell r="C1511" t="str">
            <v>RPO</v>
          </cell>
          <cell r="E1511" t="str">
            <v>Program usprawnienia powiązania komunikacyjnego w północnej części województwa Warmińsko - Mazurskiego (2008-2013)</v>
          </cell>
          <cell r="F1511" t="str">
            <v>75861</v>
          </cell>
          <cell r="H1511">
            <v>9186848</v>
          </cell>
          <cell r="M1511" t="str">
            <v>ZDW</v>
          </cell>
          <cell r="N1511" t="str">
            <v>Dochody</v>
          </cell>
          <cell r="O1511" t="str">
            <v>Majątkowy</v>
          </cell>
        </row>
        <row r="1512">
          <cell r="C1512" t="str">
            <v>RPO</v>
          </cell>
          <cell r="E1512" t="str">
            <v>Program Rozwoju Turystyki w Obszarze Kanału Elbląskiego i Pojezierza Iławskiego (2010-2012)</v>
          </cell>
          <cell r="F1512" t="str">
            <v>60013</v>
          </cell>
          <cell r="H1512">
            <v>40540</v>
          </cell>
          <cell r="I1512">
            <v>0</v>
          </cell>
          <cell r="M1512" t="str">
            <v>ZDW</v>
          </cell>
          <cell r="N1512" t="str">
            <v>Wydatki</v>
          </cell>
          <cell r="O1512" t="str">
            <v>Bieżący</v>
          </cell>
        </row>
        <row r="1513">
          <cell r="C1513" t="str">
            <v>RPO</v>
          </cell>
          <cell r="E1513" t="str">
            <v>Kampania promocji turystycznej Warmii i Mazur</v>
          </cell>
          <cell r="F1513">
            <v>63003</v>
          </cell>
          <cell r="H1513">
            <v>3291</v>
          </cell>
          <cell r="I1513">
            <v>0</v>
          </cell>
          <cell r="M1513" t="str">
            <v>Turystyka</v>
          </cell>
          <cell r="N1513" t="str">
            <v>Wydatki</v>
          </cell>
          <cell r="O1513" t="str">
            <v>Bieżący</v>
          </cell>
        </row>
        <row r="1514">
          <cell r="C1514" t="str">
            <v>RPO</v>
          </cell>
          <cell r="E1514" t="str">
            <v>Kalendarz imprez promujących produkt regionalny Warmii i Mazur</v>
          </cell>
          <cell r="F1514">
            <v>75095</v>
          </cell>
          <cell r="H1514">
            <v>38340</v>
          </cell>
          <cell r="I1514">
            <v>8364</v>
          </cell>
          <cell r="M1514" t="str">
            <v>B.Jakości i Znaków Regionalnych</v>
          </cell>
          <cell r="N1514" t="str">
            <v>Wydatki</v>
          </cell>
          <cell r="O1514" t="str">
            <v>Bieżący</v>
          </cell>
        </row>
        <row r="1515">
          <cell r="C1515" t="str">
            <v>RPO</v>
          </cell>
          <cell r="E1515" t="str">
            <v>Program Rozwoju Turystyki w Obszarze Kanału Elbląskiego i Pojezierza Iławskiego (2010-2012)</v>
          </cell>
          <cell r="F1515" t="str">
            <v>60013</v>
          </cell>
          <cell r="H1515">
            <v>0</v>
          </cell>
          <cell r="I1515">
            <v>0</v>
          </cell>
          <cell r="M1515" t="str">
            <v>ZDW</v>
          </cell>
          <cell r="N1515" t="str">
            <v>Wydatki</v>
          </cell>
          <cell r="O1515" t="str">
            <v>Bieżący</v>
          </cell>
        </row>
        <row r="1516">
          <cell r="C1516" t="str">
            <v>RPO</v>
          </cell>
          <cell r="E1516" t="str">
            <v>Program Rozwoju Turystyki w Obszarze Kanału Elbląskiego i Pojezierza Iławskiego (2010-2012)</v>
          </cell>
          <cell r="F1516" t="str">
            <v>60013</v>
          </cell>
          <cell r="H1516">
            <v>0</v>
          </cell>
          <cell r="I1516">
            <v>0</v>
          </cell>
          <cell r="M1516" t="str">
            <v>ZDW</v>
          </cell>
          <cell r="N1516" t="str">
            <v>Wydatki</v>
          </cell>
          <cell r="O1516" t="str">
            <v>Bieżący</v>
          </cell>
        </row>
        <row r="1517">
          <cell r="C1517" t="str">
            <v>RPO</v>
          </cell>
          <cell r="E1517" t="str">
            <v>Program Rozwoju Turystyki w Obszarze Kanału Elbląskiego i Pojezierza Iławskiego (2010-2012)</v>
          </cell>
          <cell r="F1517" t="str">
            <v>60013</v>
          </cell>
          <cell r="H1517">
            <v>4295593</v>
          </cell>
          <cell r="I1517">
            <v>296450</v>
          </cell>
          <cell r="M1517" t="str">
            <v>ZDW</v>
          </cell>
          <cell r="N1517" t="str">
            <v>Wydatki</v>
          </cell>
          <cell r="O1517" t="str">
            <v>Majątkowy</v>
          </cell>
        </row>
        <row r="1518">
          <cell r="C1518" t="str">
            <v>RPO</v>
          </cell>
          <cell r="E1518" t="str">
            <v>Program Rozwoju Turystyki w Obszarze Kanału Elbląskiego i Pojezierza Iławskiego (2010-2012)</v>
          </cell>
          <cell r="F1518" t="str">
            <v>75861</v>
          </cell>
          <cell r="H1518">
            <v>40540</v>
          </cell>
          <cell r="M1518" t="str">
            <v>ZDW</v>
          </cell>
          <cell r="N1518" t="str">
            <v>Dochody</v>
          </cell>
          <cell r="O1518" t="str">
            <v>Bieżący</v>
          </cell>
        </row>
        <row r="1519">
          <cell r="C1519" t="str">
            <v>RPO</v>
          </cell>
          <cell r="E1519" t="str">
            <v>Program Rozwoju Turystyki w Obszarze Kanału Elbląskiego i Pojezierza Iławskiego (2010-2012)</v>
          </cell>
          <cell r="F1519" t="str">
            <v>75861</v>
          </cell>
          <cell r="H1519">
            <v>4295593</v>
          </cell>
          <cell r="M1519" t="str">
            <v>ZDW</v>
          </cell>
          <cell r="N1519" t="str">
            <v>Dochody</v>
          </cell>
          <cell r="O1519" t="str">
            <v>Majątkowy</v>
          </cell>
        </row>
        <row r="1520">
          <cell r="C1520" t="str">
            <v>RPO</v>
          </cell>
          <cell r="E1520" t="str">
            <v>Projekty planowane do konkursu RPO WiM (2011 - 2013)</v>
          </cell>
          <cell r="F1520" t="str">
            <v>60013</v>
          </cell>
          <cell r="H1520">
            <v>2030</v>
          </cell>
          <cell r="I1520">
            <v>0</v>
          </cell>
          <cell r="M1520" t="str">
            <v>ZDW</v>
          </cell>
          <cell r="N1520" t="str">
            <v>Wydatki</v>
          </cell>
          <cell r="O1520" t="str">
            <v>Bieżący</v>
          </cell>
        </row>
        <row r="1521">
          <cell r="C1521" t="str">
            <v>RPO</v>
          </cell>
          <cell r="E1521" t="str">
            <v>Projekty planowane do konkursu RPO WiM (2011 - 2013)</v>
          </cell>
          <cell r="F1521" t="str">
            <v>60013</v>
          </cell>
          <cell r="H1521">
            <v>0</v>
          </cell>
          <cell r="I1521">
            <v>0</v>
          </cell>
          <cell r="M1521" t="str">
            <v>ZDW</v>
          </cell>
          <cell r="N1521" t="str">
            <v>Wydatki</v>
          </cell>
          <cell r="O1521" t="str">
            <v>Bieżący</v>
          </cell>
        </row>
        <row r="1522">
          <cell r="C1522" t="str">
            <v>RPO</v>
          </cell>
          <cell r="E1522" t="str">
            <v>Projekty planowane do konkursu RPO WiM (2011 - 2013)</v>
          </cell>
          <cell r="F1522" t="str">
            <v>60013</v>
          </cell>
          <cell r="H1522">
            <v>0</v>
          </cell>
          <cell r="I1522">
            <v>0</v>
          </cell>
          <cell r="M1522" t="str">
            <v>ZDW</v>
          </cell>
          <cell r="N1522" t="str">
            <v>Wydatki</v>
          </cell>
          <cell r="O1522" t="str">
            <v>Bieżący</v>
          </cell>
        </row>
        <row r="1523">
          <cell r="C1523" t="str">
            <v>PO KL</v>
          </cell>
          <cell r="E1523" t="str">
            <v>Grono Menadżerów 2 -  sieć wspólpracy i wymiany informacji między naukowcami a przedsiębiorcami w województwie warmińsko-mazurskim</v>
          </cell>
          <cell r="F1523">
            <v>15013</v>
          </cell>
          <cell r="H1523">
            <v>2219</v>
          </cell>
          <cell r="I1523">
            <v>0</v>
          </cell>
          <cell r="M1523" t="str">
            <v>EFS</v>
          </cell>
          <cell r="N1523" t="str">
            <v>Wydatki</v>
          </cell>
          <cell r="O1523" t="str">
            <v>Bieżący</v>
          </cell>
        </row>
        <row r="1524">
          <cell r="C1524" t="str">
            <v>RPO</v>
          </cell>
          <cell r="E1524" t="str">
            <v>Projekty planowane do konkursu RPO WiM (2011 - 2013)</v>
          </cell>
          <cell r="F1524" t="str">
            <v>60013</v>
          </cell>
          <cell r="H1524">
            <v>12712868</v>
          </cell>
          <cell r="I1524">
            <v>40698</v>
          </cell>
          <cell r="M1524" t="str">
            <v>ZDW</v>
          </cell>
          <cell r="N1524" t="str">
            <v>Wydatki</v>
          </cell>
          <cell r="O1524" t="str">
            <v>Majątkowy</v>
          </cell>
        </row>
        <row r="1525">
          <cell r="C1525" t="str">
            <v>PO KL</v>
          </cell>
          <cell r="E1525" t="str">
            <v>Grono Menadżerów 2 -  sieć wspólpracy i wymiany informacji między naukowcami a przedsiębiorcami w województwie warmińsko-mazurskim</v>
          </cell>
          <cell r="F1525">
            <v>15013</v>
          </cell>
          <cell r="H1525">
            <v>1232</v>
          </cell>
          <cell r="I1525">
            <v>0</v>
          </cell>
          <cell r="M1525" t="str">
            <v>EFS</v>
          </cell>
          <cell r="N1525" t="str">
            <v>Wydatki</v>
          </cell>
          <cell r="O1525" t="str">
            <v>Bieżący</v>
          </cell>
        </row>
        <row r="1526">
          <cell r="C1526" t="str">
            <v>RPO</v>
          </cell>
          <cell r="E1526" t="str">
            <v>Projekty planowane do konkursu RPO WiM (2011 - 2013)</v>
          </cell>
          <cell r="F1526" t="str">
            <v>75861</v>
          </cell>
          <cell r="H1526">
            <v>2030</v>
          </cell>
          <cell r="M1526" t="str">
            <v>ZDW</v>
          </cell>
          <cell r="N1526" t="str">
            <v>Dochody</v>
          </cell>
          <cell r="O1526" t="str">
            <v>Bieżący</v>
          </cell>
        </row>
        <row r="1527">
          <cell r="C1527" t="str">
            <v>RPO</v>
          </cell>
          <cell r="E1527" t="str">
            <v>Projekty planowane do konkursu RPO WiM (2011 - 2013)</v>
          </cell>
          <cell r="F1527" t="str">
            <v>75861</v>
          </cell>
          <cell r="H1527">
            <v>12712868</v>
          </cell>
          <cell r="M1527" t="str">
            <v>ZDW</v>
          </cell>
          <cell r="N1527" t="str">
            <v>Dochody</v>
          </cell>
          <cell r="O1527" t="str">
            <v>Majątkowy</v>
          </cell>
        </row>
        <row r="1528">
          <cell r="C1528" t="str">
            <v>Program Współpracy Transgranicznej Litwa-Polska-Rosja 2007-2013</v>
          </cell>
          <cell r="E1528" t="str">
            <v>Przebudowa drogi wojewódzkiej nr 591 na odcinku Kętrzyn-Mrągowo</v>
          </cell>
          <cell r="F1528" t="str">
            <v>60013</v>
          </cell>
          <cell r="H1528">
            <v>0</v>
          </cell>
          <cell r="I1528">
            <v>0</v>
          </cell>
          <cell r="M1528" t="str">
            <v>ZDW</v>
          </cell>
          <cell r="N1528" t="str">
            <v>Wydatki</v>
          </cell>
          <cell r="O1528" t="str">
            <v>Majątkowy</v>
          </cell>
        </row>
        <row r="1529">
          <cell r="C1529" t="str">
            <v>PO KL</v>
          </cell>
          <cell r="E1529" t="str">
            <v>Grono Menadżerów 2 -  sieć wspólpracy i wymiany informacji między naukowcami a przedsiębiorcami w województwie warmińsko-mazurskim</v>
          </cell>
          <cell r="F1529">
            <v>15013</v>
          </cell>
          <cell r="H1529">
            <v>190</v>
          </cell>
          <cell r="I1529">
            <v>0</v>
          </cell>
          <cell r="M1529" t="str">
            <v>EFS</v>
          </cell>
          <cell r="N1529" t="str">
            <v>Wydatki</v>
          </cell>
          <cell r="O1529" t="str">
            <v>Bieżący</v>
          </cell>
        </row>
        <row r="1530">
          <cell r="C1530" t="str">
            <v>Program Współpracy Transgranicznej Litwa-Polska-Rosja 2007-2013</v>
          </cell>
          <cell r="E1530" t="str">
            <v>Przebudowa drogi wojewódzkiej nr 591 na odcinku Kętrzyn-Mrągowo</v>
          </cell>
          <cell r="F1530" t="str">
            <v>60013</v>
          </cell>
          <cell r="H1530">
            <v>0</v>
          </cell>
          <cell r="I1530">
            <v>0</v>
          </cell>
          <cell r="M1530" t="str">
            <v>ZDW</v>
          </cell>
          <cell r="N1530" t="str">
            <v>Dochody</v>
          </cell>
          <cell r="O1530" t="str">
            <v>Majątkowy</v>
          </cell>
        </row>
        <row r="1531">
          <cell r="C1531" t="str">
            <v>Program Rozwoju Obszarów Wiejskich 2007-2013</v>
          </cell>
          <cell r="E1531" t="str">
            <v>Gospodarowanie rolniczymi zasobami wodnymi</v>
          </cell>
          <cell r="F1531" t="str">
            <v>01008</v>
          </cell>
          <cell r="H1531">
            <v>3580500</v>
          </cell>
          <cell r="I1531">
            <v>607822</v>
          </cell>
          <cell r="M1531" t="str">
            <v>ŻZMiUW w Elblągu</v>
          </cell>
          <cell r="N1531" t="str">
            <v>Wydatki</v>
          </cell>
          <cell r="O1531" t="str">
            <v>Majątkowy</v>
          </cell>
        </row>
        <row r="1532">
          <cell r="C1532" t="str">
            <v>Program Rozwoju Obszarów Wiejskich 2007-2013</v>
          </cell>
          <cell r="E1532" t="str">
            <v>Gospodarowanie rolniczymi zasobami wodnymi</v>
          </cell>
          <cell r="F1532" t="str">
            <v>01008</v>
          </cell>
          <cell r="H1532">
            <v>3150750</v>
          </cell>
          <cell r="I1532">
            <v>559197</v>
          </cell>
          <cell r="M1532" t="str">
            <v>ŻZMiUW w Elblągu</v>
          </cell>
          <cell r="N1532" t="str">
            <v>Wydatki</v>
          </cell>
          <cell r="O1532" t="str">
            <v>Majątkowy</v>
          </cell>
        </row>
        <row r="1533">
          <cell r="C1533" t="str">
            <v>Program Rozwoju Obszarów Wiejskich 2007-2013</v>
          </cell>
          <cell r="E1533" t="str">
            <v>Gospodarowanie rolniczymi zasobami wodnymi</v>
          </cell>
          <cell r="F1533" t="str">
            <v>01008</v>
          </cell>
          <cell r="H1533">
            <v>10740750</v>
          </cell>
          <cell r="I1533">
            <v>1823468</v>
          </cell>
          <cell r="M1533" t="str">
            <v>ŻZMiUW w Elblągu</v>
          </cell>
          <cell r="N1533" t="str">
            <v>Wydatki</v>
          </cell>
          <cell r="O1533" t="str">
            <v>Majątkowy</v>
          </cell>
        </row>
        <row r="1534">
          <cell r="C1534" t="str">
            <v>Program Rozwoju Obszarów Wiejskich 2007-2013</v>
          </cell>
          <cell r="E1534" t="str">
            <v>Gospodarowanie rolniczymi zasobami wodnymi</v>
          </cell>
          <cell r="F1534" t="str">
            <v>01008</v>
          </cell>
          <cell r="H1534">
            <v>3580500</v>
          </cell>
          <cell r="I1534">
            <v>0</v>
          </cell>
          <cell r="M1534" t="str">
            <v>ŻZMiUW w Elblągu</v>
          </cell>
          <cell r="N1534" t="str">
            <v>Dochody</v>
          </cell>
          <cell r="O1534" t="str">
            <v>Majątkowy</v>
          </cell>
        </row>
        <row r="1535">
          <cell r="C1535" t="str">
            <v>Program Rozwoju Obszarów Wiejskich 2007-2013</v>
          </cell>
          <cell r="E1535" t="str">
            <v>Gospodarowanie rolniczymi zasobami wodnymi</v>
          </cell>
          <cell r="F1535" t="str">
            <v>01008</v>
          </cell>
          <cell r="H1535">
            <v>3150750</v>
          </cell>
          <cell r="I1535">
            <v>0</v>
          </cell>
          <cell r="M1535" t="str">
            <v>ŻZMiUW w Elblągu</v>
          </cell>
          <cell r="N1535" t="str">
            <v>Dochody</v>
          </cell>
          <cell r="O1535" t="str">
            <v>Majątkowy</v>
          </cell>
        </row>
        <row r="1536">
          <cell r="C1536" t="str">
            <v>Program Rozwoju Obszarów Wiejskich 2007-2013</v>
          </cell>
          <cell r="E1536" t="str">
            <v>Gospodarowanie rolniczymi zasobami wodnymi</v>
          </cell>
          <cell r="F1536" t="str">
            <v>01008</v>
          </cell>
          <cell r="H1536">
            <v>10740750</v>
          </cell>
          <cell r="I1536">
            <v>0</v>
          </cell>
          <cell r="M1536" t="str">
            <v>ŻZMiUW w Elblągu</v>
          </cell>
          <cell r="N1536" t="str">
            <v>Dochody</v>
          </cell>
          <cell r="O1536" t="str">
            <v>Majątkowy</v>
          </cell>
        </row>
        <row r="1537">
          <cell r="C1537" t="str">
            <v>Program Rozwoju Obszarów Wiejskich 2007-2013</v>
          </cell>
          <cell r="E1537" t="str">
            <v>Gospodarowanie rolniczymi zasobami wodnymi</v>
          </cell>
          <cell r="F1537" t="str">
            <v>01008</v>
          </cell>
          <cell r="H1537">
            <v>3177500</v>
          </cell>
          <cell r="I1537">
            <v>10246</v>
          </cell>
          <cell r="M1537" t="str">
            <v>ZMiUW w Olsztynie</v>
          </cell>
          <cell r="N1537" t="str">
            <v>Wydatki</v>
          </cell>
          <cell r="O1537" t="str">
            <v>Majątkowy</v>
          </cell>
        </row>
        <row r="1538">
          <cell r="C1538" t="str">
            <v>Program Rozwoju Obszarów Wiejskich 2007-2013</v>
          </cell>
          <cell r="E1538" t="str">
            <v>Gospodarowanie rolniczymi zasobami wodnymi</v>
          </cell>
          <cell r="F1538" t="str">
            <v>01008</v>
          </cell>
          <cell r="H1538">
            <v>2795250</v>
          </cell>
          <cell r="I1538">
            <v>9426</v>
          </cell>
          <cell r="M1538" t="str">
            <v>ZMiUW w Olsztynie</v>
          </cell>
          <cell r="N1538" t="str">
            <v>Wydatki</v>
          </cell>
          <cell r="O1538" t="str">
            <v>Majątkowy</v>
          </cell>
        </row>
        <row r="1539">
          <cell r="C1539" t="str">
            <v>Program Rozwoju Obszarów Wiejskich 2007-2013</v>
          </cell>
          <cell r="E1539" t="str">
            <v>Gospodarowanie rolniczymi zasobami wodnymi</v>
          </cell>
          <cell r="F1539" t="str">
            <v>01008</v>
          </cell>
          <cell r="H1539">
            <v>9530250</v>
          </cell>
          <cell r="I1539">
            <v>30738</v>
          </cell>
          <cell r="M1539" t="str">
            <v>ZMiUW w Olsztynie</v>
          </cell>
          <cell r="N1539" t="str">
            <v>Wydatki</v>
          </cell>
          <cell r="O1539" t="str">
            <v>Majątkowy</v>
          </cell>
        </row>
        <row r="1540">
          <cell r="C1540" t="str">
            <v>Program Rozwoju Obszarów Wiejskich 2007-2013</v>
          </cell>
          <cell r="E1540" t="str">
            <v>Gospodarowanie rolniczymi zasobami wodnymi</v>
          </cell>
          <cell r="F1540" t="str">
            <v>01008</v>
          </cell>
          <cell r="H1540">
            <v>3177500</v>
          </cell>
          <cell r="I1540">
            <v>0</v>
          </cell>
          <cell r="M1540" t="str">
            <v>ZMiUW w Olsztynie</v>
          </cell>
          <cell r="N1540" t="str">
            <v>Dochody</v>
          </cell>
          <cell r="O1540" t="str">
            <v>Majątkowy</v>
          </cell>
        </row>
        <row r="1541">
          <cell r="C1541" t="str">
            <v>Program Rozwoju Obszarów Wiejskich 2007-2013</v>
          </cell>
          <cell r="E1541" t="str">
            <v>Gospodarowanie rolniczymi zasobami wodnymi</v>
          </cell>
          <cell r="F1541" t="str">
            <v>01008</v>
          </cell>
          <cell r="H1541">
            <v>2795250</v>
          </cell>
          <cell r="I1541">
            <v>0</v>
          </cell>
          <cell r="M1541" t="str">
            <v>ZMiUW w Olsztynie</v>
          </cell>
          <cell r="N1541" t="str">
            <v>Dochody</v>
          </cell>
          <cell r="O1541" t="str">
            <v>Majątkowy</v>
          </cell>
        </row>
        <row r="1542">
          <cell r="C1542" t="str">
            <v>Program Rozwoju Obszarów Wiejskich 2007-2013</v>
          </cell>
          <cell r="E1542" t="str">
            <v>Gospodarowanie rolniczymi zasobami wodnymi</v>
          </cell>
          <cell r="F1542" t="str">
            <v>01008</v>
          </cell>
          <cell r="H1542">
            <v>9530250</v>
          </cell>
          <cell r="I1542">
            <v>0</v>
          </cell>
          <cell r="M1542" t="str">
            <v>ZMiUW w Olsztynie</v>
          </cell>
          <cell r="N1542" t="str">
            <v>Dochody</v>
          </cell>
          <cell r="O1542" t="str">
            <v>Majątkowy</v>
          </cell>
        </row>
        <row r="1543">
          <cell r="C1543" t="str">
            <v>Program Współpracy Transgranicznej Litwa-Polska-Rosja 2007-2013</v>
          </cell>
          <cell r="E1543" t="str">
            <v>Odtworzenie wspólnej struktury urządzeń melioracji wodnych na obszarze przygranicznym województwa warmińsko-mazurskiego i obwodu kaliningradzkiego</v>
          </cell>
          <cell r="F1543" t="str">
            <v>01006</v>
          </cell>
          <cell r="H1543">
            <v>4560000</v>
          </cell>
          <cell r="I1543">
            <v>0</v>
          </cell>
          <cell r="M1543" t="str">
            <v>ZMiUW w Olsztynie</v>
          </cell>
          <cell r="N1543" t="str">
            <v>Wydatki</v>
          </cell>
          <cell r="O1543" t="str">
            <v>Majątkowy</v>
          </cell>
        </row>
        <row r="1544">
          <cell r="C1544" t="str">
            <v>PO KL</v>
          </cell>
          <cell r="E1544" t="str">
            <v>Grono Menadżerów 2 -  sieć wspólpracy i wymiany informacji między naukowcami a przedsiębiorcami w województwie warmińsko-mazurskim</v>
          </cell>
          <cell r="F1544">
            <v>15013</v>
          </cell>
          <cell r="H1544">
            <v>861</v>
          </cell>
          <cell r="I1544">
            <v>0</v>
          </cell>
          <cell r="M1544" t="str">
            <v>EFS</v>
          </cell>
          <cell r="N1544" t="str">
            <v>Wydatki</v>
          </cell>
          <cell r="O1544" t="str">
            <v>Bieżący</v>
          </cell>
        </row>
        <row r="1545">
          <cell r="C1545" t="str">
            <v>Program Współpracy Transgranicznej Litwa-Polska-Rosja 2007-2013</v>
          </cell>
          <cell r="E1545" t="str">
            <v>Odtworzenie wspólnej struktury urządzeń melioracji wodnych na obszarze przygranicznym województwa warmińsko-mazurskiego i obwodu kaliningradzkiego</v>
          </cell>
          <cell r="F1545" t="str">
            <v>01006</v>
          </cell>
          <cell r="H1545">
            <v>4560000</v>
          </cell>
          <cell r="I1545">
            <v>0</v>
          </cell>
          <cell r="M1545" t="str">
            <v>ZMiUW w Olsztynie</v>
          </cell>
          <cell r="N1545" t="str">
            <v>Dochody</v>
          </cell>
          <cell r="O1545" t="str">
            <v>Majątkowy</v>
          </cell>
        </row>
        <row r="1546">
          <cell r="C1546" t="str">
            <v>Program Operacyjny Infrastruktura i Środowisko 2007-2013</v>
          </cell>
          <cell r="E1546" t="str">
            <v>Kompleksowe zabezpieczenie przeciwpowodziowe Żuław - Etap I</v>
          </cell>
          <cell r="F1546" t="str">
            <v>01008</v>
          </cell>
          <cell r="M1546" t="str">
            <v xml:space="preserve"> ŻZMiUW w Elblągu</v>
          </cell>
          <cell r="N1546" t="str">
            <v>Wydatki</v>
          </cell>
          <cell r="O1546" t="str">
            <v>Majątkowy</v>
          </cell>
        </row>
        <row r="1547">
          <cell r="C1547" t="str">
            <v>Program Operacyjny Infrastruktura i Środowisko 2007-2013</v>
          </cell>
          <cell r="E1547" t="str">
            <v>Kompleksowe zabezpieczenie przeciwpowodziowe Żuław - Etap I</v>
          </cell>
          <cell r="F1547" t="str">
            <v>01008</v>
          </cell>
          <cell r="M1547" t="str">
            <v xml:space="preserve"> ŻZMiUW w Elblągu</v>
          </cell>
          <cell r="N1547" t="str">
            <v>Wydatki</v>
          </cell>
          <cell r="O1547" t="str">
            <v>Majątkowy</v>
          </cell>
        </row>
        <row r="1548">
          <cell r="C1548" t="str">
            <v>Program Operacyjny Infrastruktura i Środowisko 2007-2013</v>
          </cell>
          <cell r="E1548" t="str">
            <v>Kompleksowe zabezpieczenie przeciwpowodziowe Żuław - Etap I</v>
          </cell>
          <cell r="F1548" t="str">
            <v>01008</v>
          </cell>
          <cell r="M1548" t="str">
            <v xml:space="preserve"> ŻZMiUW w Elblągu</v>
          </cell>
          <cell r="N1548" t="str">
            <v>Dochody</v>
          </cell>
          <cell r="O1548" t="str">
            <v>Majątkowy</v>
          </cell>
        </row>
        <row r="1549">
          <cell r="C1549" t="str">
            <v>Program Operacyjny Infrastruktura i Środowisko 2007-2013</v>
          </cell>
          <cell r="E1549" t="str">
            <v>Kompleksowe zabezpieczenie przeciwpowodziowe Żuław - Etap I</v>
          </cell>
          <cell r="F1549" t="str">
            <v>01008</v>
          </cell>
          <cell r="M1549" t="str">
            <v xml:space="preserve"> ŻZMiUW w Elblągu</v>
          </cell>
          <cell r="N1549" t="str">
            <v>Dochody</v>
          </cell>
          <cell r="O1549" t="str">
            <v>Majątkowy</v>
          </cell>
        </row>
        <row r="1550">
          <cell r="C1550" t="str">
            <v>PO KL</v>
          </cell>
          <cell r="E1550" t="str">
            <v>Grono Menadżerów 2 -  sieć wspólpracy i wymiany informacji między naukowcami a przedsiębiorcami w województwie warmińsko-mazurskim</v>
          </cell>
          <cell r="F1550">
            <v>15013</v>
          </cell>
          <cell r="H1550">
            <v>374</v>
          </cell>
          <cell r="I1550">
            <v>0</v>
          </cell>
          <cell r="M1550" t="str">
            <v>EFS</v>
          </cell>
          <cell r="N1550" t="str">
            <v>Wydatki</v>
          </cell>
          <cell r="O1550" t="str">
            <v>Bieżący</v>
          </cell>
        </row>
        <row r="1551">
          <cell r="C1551" t="str">
            <v>PO KL</v>
          </cell>
          <cell r="E1551" t="str">
            <v>Grono Menadżerów 2 -  sieć wspólpracy i wymiany informacji między naukowcami a przedsiębiorcami w województwie warmińsko-mazurskim</v>
          </cell>
          <cell r="F1551">
            <v>15013</v>
          </cell>
          <cell r="H1551">
            <v>750</v>
          </cell>
          <cell r="I1551">
            <v>0</v>
          </cell>
          <cell r="M1551" t="str">
            <v>EFS</v>
          </cell>
          <cell r="N1551" t="str">
            <v>Wydatki</v>
          </cell>
          <cell r="O1551" t="str">
            <v>Bieżący</v>
          </cell>
        </row>
        <row r="1552">
          <cell r="C1552" t="str">
            <v>PO KL</v>
          </cell>
          <cell r="E1552" t="str">
            <v>Grono Menadżerów 2 -  sieć wspólpracy i wymiany informacji między naukowcami a przedsiębiorcami w województwie warmińsko-mazurskim</v>
          </cell>
          <cell r="F1552">
            <v>15013</v>
          </cell>
          <cell r="H1552">
            <v>4625</v>
          </cell>
          <cell r="I1552">
            <v>0</v>
          </cell>
          <cell r="M1552" t="str">
            <v>EFS</v>
          </cell>
          <cell r="N1552" t="str">
            <v>Wydatki</v>
          </cell>
          <cell r="O1552" t="str">
            <v>Majątkowy</v>
          </cell>
        </row>
        <row r="1553">
          <cell r="C1553" t="str">
            <v>RPO</v>
          </cell>
          <cell r="E1553" t="str">
            <v>e-Pedagogiczne Centrum Informacji Edukacyjnej Warmii i Mazur</v>
          </cell>
          <cell r="F1553" t="str">
            <v>80147</v>
          </cell>
          <cell r="H1553">
            <v>319545</v>
          </cell>
          <cell r="I1553">
            <v>1200</v>
          </cell>
          <cell r="M1553" t="str">
            <v>Warmińsko-Mazurska Biblioteka Pedagogiczna w Olsztynie</v>
          </cell>
          <cell r="N1553" t="str">
            <v>Wydatki</v>
          </cell>
          <cell r="O1553" t="str">
            <v>Majątkowy</v>
          </cell>
        </row>
        <row r="1554">
          <cell r="C1554" t="str">
            <v>RPO</v>
          </cell>
          <cell r="E1554" t="str">
            <v xml:space="preserve">Dziedzictwo kulinarne Warmii Mazur i Powiśla produktem regionalnym </v>
          </cell>
          <cell r="F1554">
            <v>75095</v>
          </cell>
          <cell r="H1554">
            <v>37650</v>
          </cell>
          <cell r="I1554">
            <v>3750</v>
          </cell>
          <cell r="M1554" t="str">
            <v>B.Jakości i Znaków Regionalnych</v>
          </cell>
          <cell r="N1554" t="str">
            <v>Wydatki</v>
          </cell>
          <cell r="O1554" t="str">
            <v>Bieżący</v>
          </cell>
        </row>
        <row r="1555">
          <cell r="C1555" t="str">
            <v>PO KL</v>
          </cell>
          <cell r="E1555" t="str">
            <v>Dr INNO 3- zwiększenie podaży technologicznej w wojewodztwie warmińsko-mazurskim poprzez stypendia dla doktorantów</v>
          </cell>
          <cell r="F1555">
            <v>15013</v>
          </cell>
          <cell r="H1555">
            <v>2353</v>
          </cell>
          <cell r="I1555">
            <v>0</v>
          </cell>
          <cell r="M1555" t="str">
            <v>EFS</v>
          </cell>
          <cell r="N1555" t="str">
            <v>Wydatki</v>
          </cell>
          <cell r="O1555" t="str">
            <v>Bieżący</v>
          </cell>
        </row>
        <row r="1556">
          <cell r="C1556" t="str">
            <v>PO KL</v>
          </cell>
          <cell r="E1556" t="str">
            <v>Dr INNO 3- zwiększenie podaży technologicznej w wojewodztwie warmińsko-mazurskim poprzez stypendia dla doktorantów</v>
          </cell>
          <cell r="F1556">
            <v>15013</v>
          </cell>
          <cell r="H1556">
            <v>360</v>
          </cell>
          <cell r="I1556">
            <v>0</v>
          </cell>
          <cell r="M1556" t="str">
            <v>EFS</v>
          </cell>
          <cell r="N1556" t="str">
            <v>Wydatki</v>
          </cell>
          <cell r="O1556" t="str">
            <v>Bieżący</v>
          </cell>
        </row>
        <row r="1557">
          <cell r="C1557" t="str">
            <v>PO KL</v>
          </cell>
          <cell r="E1557" t="str">
            <v>Dr INNO 3- zwiększenie podaży technologicznej w wojewodztwie warmińsko-mazurskim poprzez stypendia dla doktorantów</v>
          </cell>
          <cell r="F1557">
            <v>15013</v>
          </cell>
          <cell r="H1557">
            <v>55</v>
          </cell>
          <cell r="I1557">
            <v>0</v>
          </cell>
          <cell r="M1557" t="str">
            <v>EFS</v>
          </cell>
          <cell r="N1557" t="str">
            <v>Wydatki</v>
          </cell>
          <cell r="O1557" t="str">
            <v>Bieżący</v>
          </cell>
        </row>
        <row r="1558">
          <cell r="C1558" t="str">
            <v>PO KL</v>
          </cell>
          <cell r="E1558" t="str">
            <v>Dr INNO 3- zwiększenie podaży technologicznej w wojewodztwie warmińsko-mazurskim poprzez stypendia dla doktorantów</v>
          </cell>
          <cell r="F1558">
            <v>15013</v>
          </cell>
          <cell r="H1558">
            <v>56</v>
          </cell>
          <cell r="I1558">
            <v>0</v>
          </cell>
          <cell r="M1558" t="str">
            <v>EFS</v>
          </cell>
          <cell r="N1558" t="str">
            <v>Wydatki</v>
          </cell>
          <cell r="O1558" t="str">
            <v>Bieżący</v>
          </cell>
        </row>
        <row r="1559">
          <cell r="C1559" t="str">
            <v>PO KL</v>
          </cell>
          <cell r="E1559" t="str">
            <v>Dr INNO 3- zwiększenie podaży technologicznej w wojewodztwie warmińsko-mazurskim poprzez stypendia dla doktorantów</v>
          </cell>
          <cell r="F1559">
            <v>15013</v>
          </cell>
          <cell r="H1559">
            <v>926</v>
          </cell>
          <cell r="I1559">
            <v>0</v>
          </cell>
          <cell r="M1559" t="str">
            <v>EFS</v>
          </cell>
          <cell r="N1559" t="str">
            <v>Wydatki</v>
          </cell>
          <cell r="O1559" t="str">
            <v>Bieżący</v>
          </cell>
        </row>
        <row r="1560">
          <cell r="C1560" t="str">
            <v>Inwestycje drogowo-mostowe</v>
          </cell>
          <cell r="E1560" t="str">
            <v>Dokumentacje techniczne</v>
          </cell>
          <cell r="F1560" t="str">
            <v>60013</v>
          </cell>
          <cell r="H1560">
            <v>3930000</v>
          </cell>
          <cell r="I1560">
            <v>472039</v>
          </cell>
          <cell r="M1560" t="str">
            <v>ZDW</v>
          </cell>
          <cell r="N1560" t="str">
            <v>Wydatki</v>
          </cell>
          <cell r="O1560" t="str">
            <v>Majątkowy</v>
          </cell>
        </row>
        <row r="1561">
          <cell r="C1561" t="str">
            <v>Inwestycje drogowo-mostowe</v>
          </cell>
          <cell r="E1561" t="str">
            <v>Dokumentacje techniczne</v>
          </cell>
          <cell r="F1561" t="str">
            <v>60013</v>
          </cell>
          <cell r="H1561">
            <v>-30431</v>
          </cell>
          <cell r="M1561" t="str">
            <v>ZDW</v>
          </cell>
          <cell r="N1561" t="str">
            <v>Wydatki</v>
          </cell>
          <cell r="O1561" t="str">
            <v>Majątkowy</v>
          </cell>
        </row>
        <row r="1562">
          <cell r="C1562" t="str">
            <v>Inwestycje drogowo-mostowe</v>
          </cell>
          <cell r="E1562" t="str">
            <v>Dokumentacje techniczne</v>
          </cell>
          <cell r="F1562" t="str">
            <v>60013</v>
          </cell>
          <cell r="H1562">
            <v>20000</v>
          </cell>
          <cell r="M1562" t="str">
            <v>ZDW</v>
          </cell>
          <cell r="N1562" t="str">
            <v>Wydatki</v>
          </cell>
          <cell r="O1562" t="str">
            <v>Majątkowy</v>
          </cell>
        </row>
        <row r="1563">
          <cell r="C1563" t="str">
            <v>Program Współpracy Transgranicznej Litwa-Polska-Rosja 2007-2013</v>
          </cell>
          <cell r="E1563" t="str">
            <v>Dialog bez barier-trransgraniczna inicjatywa rozwoju nowych form kształcenia połączona z modernizacją infrastruktury edukacyjnej partnerów projektu</v>
          </cell>
          <cell r="F1563" t="str">
            <v>80147</v>
          </cell>
          <cell r="H1563">
            <v>104465</v>
          </cell>
          <cell r="I1563">
            <v>0</v>
          </cell>
          <cell r="M1563" t="str">
            <v>W-M BP w Elblągu Filia Ostróda</v>
          </cell>
          <cell r="N1563" t="str">
            <v>Wydatki</v>
          </cell>
          <cell r="O1563" t="str">
            <v>Majątkowy</v>
          </cell>
        </row>
        <row r="1564">
          <cell r="C1564" t="str">
            <v>RPO</v>
          </cell>
          <cell r="E1564" t="str">
            <v>Cittaslow - sieć miast Warmii, Mazur i Powiśla stawiających na dobrą jakość życia</v>
          </cell>
          <cell r="F1564">
            <v>75095</v>
          </cell>
          <cell r="H1564">
            <v>42000</v>
          </cell>
          <cell r="I1564">
            <v>2250</v>
          </cell>
          <cell r="M1564" t="str">
            <v>B.Jakości i Znaków Regionalnych</v>
          </cell>
          <cell r="N1564" t="str">
            <v>Wydatki</v>
          </cell>
          <cell r="O1564" t="str">
            <v>Bieżący</v>
          </cell>
        </row>
        <row r="1565">
          <cell r="C1565" t="str">
            <v>Inwestycje drogowo-mostowe</v>
          </cell>
          <cell r="E1565" t="str">
            <v>Budowa zatoki autob. w ciągu drogi nr 504 w msc. Pogrodzie</v>
          </cell>
          <cell r="F1565" t="str">
            <v>60013</v>
          </cell>
          <cell r="H1565">
            <v>150000</v>
          </cell>
          <cell r="M1565" t="str">
            <v>ZDW</v>
          </cell>
          <cell r="N1565" t="str">
            <v>Wydatki</v>
          </cell>
          <cell r="O1565" t="str">
            <v>Majątkowy</v>
          </cell>
        </row>
        <row r="1566">
          <cell r="C1566" t="str">
            <v>RPO</v>
          </cell>
          <cell r="E1566" t="str">
            <v>Budowa nowej siedziby Warmińsko-Mazurskiej Filharmonii w Olsztynie</v>
          </cell>
          <cell r="F1566" t="str">
            <v>92108</v>
          </cell>
          <cell r="H1566">
            <v>774765</v>
          </cell>
          <cell r="I1566">
            <v>824765</v>
          </cell>
          <cell r="M1566" t="str">
            <v>Warmińsko-Mazurska Filharmonia w Olsztynie</v>
          </cell>
          <cell r="N1566" t="str">
            <v>Wydatki</v>
          </cell>
          <cell r="O1566" t="str">
            <v>Majątkowy</v>
          </cell>
        </row>
        <row r="1567">
          <cell r="C1567" t="str">
            <v>RPO</v>
          </cell>
          <cell r="E1567" t="str">
            <v>Budowa nowej siedziby Warmińsko-Mazurskiej Filharmonii w Olsztynie</v>
          </cell>
          <cell r="F1567" t="str">
            <v>92108</v>
          </cell>
          <cell r="H1567">
            <v>50000</v>
          </cell>
          <cell r="I1567">
            <v>0</v>
          </cell>
          <cell r="M1567" t="str">
            <v>Warmińsko-Mazurska Filharmonia w Olsztynie</v>
          </cell>
          <cell r="N1567" t="str">
            <v>Wydatki</v>
          </cell>
          <cell r="O1567" t="str">
            <v>Majątkowy</v>
          </cell>
        </row>
        <row r="1568">
          <cell r="C1568" t="str">
            <v>RPO</v>
          </cell>
          <cell r="E1568" t="str">
            <v xml:space="preserve">Budowa nowego Bloku Operacyjnego wraz z Oddziałem Anestezjologii i Intensywnej Terapii oraz Centralną sterylizatornią </v>
          </cell>
          <cell r="F1568" t="str">
            <v>85111</v>
          </cell>
          <cell r="H1568">
            <v>2000000</v>
          </cell>
          <cell r="I1568">
            <v>0</v>
          </cell>
          <cell r="M1568" t="str">
            <v>Wojewódzki Szpital Zespolony w Elblągu</v>
          </cell>
          <cell r="N1568" t="str">
            <v>Wydatki</v>
          </cell>
          <cell r="O1568" t="str">
            <v>Majątkowy</v>
          </cell>
        </row>
        <row r="1569">
          <cell r="C1569" t="str">
            <v>Inwestycje drogowo-mostowe</v>
          </cell>
          <cell r="E1569" t="str">
            <v>Budowa kładki dla pieszych w ciągu drogi nr 542 w msc. Burkat</v>
          </cell>
          <cell r="F1569" t="str">
            <v>60013</v>
          </cell>
          <cell r="H1569">
            <v>350000</v>
          </cell>
          <cell r="M1569" t="str">
            <v>ZDW</v>
          </cell>
          <cell r="N1569" t="str">
            <v>Wydatki</v>
          </cell>
          <cell r="O1569" t="str">
            <v>Majątkowy</v>
          </cell>
        </row>
        <row r="1570">
          <cell r="C1570" t="str">
            <v>Inwestycje drogowo-mostowe</v>
          </cell>
          <cell r="E1570" t="str">
            <v>Budowa i przebudowa chodnika przy ul. Kościuszki w Biskupcu w ciągu drogi nr 596</v>
          </cell>
          <cell r="F1570" t="str">
            <v>60013</v>
          </cell>
          <cell r="H1570">
            <v>100000</v>
          </cell>
          <cell r="M1570" t="str">
            <v>ZDW</v>
          </cell>
          <cell r="N1570" t="str">
            <v>Wydatki</v>
          </cell>
          <cell r="O1570" t="str">
            <v>Majątkowy</v>
          </cell>
        </row>
        <row r="1571">
          <cell r="C1571" t="str">
            <v>Inwestycje drogowo-mostowe</v>
          </cell>
          <cell r="E1571" t="str">
            <v>Budowa ciągu pieszo-rowerowego od m. Olecko do Terenów Aktywności Gospodarczej - ul. Kościuszki, w ciągu drogi nr 655</v>
          </cell>
          <cell r="F1571" t="str">
            <v>60013</v>
          </cell>
          <cell r="H1571">
            <v>100000</v>
          </cell>
          <cell r="M1571" t="str">
            <v>ZDW</v>
          </cell>
          <cell r="N1571" t="str">
            <v>Wydatki</v>
          </cell>
          <cell r="O1571" t="str">
            <v>Majątkowy</v>
          </cell>
        </row>
        <row r="1572">
          <cell r="C1572" t="str">
            <v>Inwestycje drogowo-mostowe</v>
          </cell>
          <cell r="E1572" t="str">
            <v>Budowa chodnika w ciągu drogi nr 656 w Zelkach</v>
          </cell>
          <cell r="F1572" t="str">
            <v>60013</v>
          </cell>
          <cell r="H1572">
            <v>50000</v>
          </cell>
          <cell r="M1572" t="str">
            <v>ZDW</v>
          </cell>
          <cell r="N1572" t="str">
            <v>Wydatki</v>
          </cell>
          <cell r="O1572" t="str">
            <v>Majątkowy</v>
          </cell>
        </row>
        <row r="1573">
          <cell r="C1573" t="str">
            <v>Inwestycje drogowo-mostowe</v>
          </cell>
          <cell r="E1573" t="str">
            <v>Budowa chodnika w ciągu drogi nr 504 w msc. Piastowo</v>
          </cell>
          <cell r="F1573" t="str">
            <v>60013</v>
          </cell>
          <cell r="H1573">
            <v>300000</v>
          </cell>
          <cell r="M1573" t="str">
            <v>ZDW</v>
          </cell>
          <cell r="N1573" t="str">
            <v>Wydatki</v>
          </cell>
          <cell r="O1573" t="str">
            <v>Majątkowy</v>
          </cell>
        </row>
        <row r="1574">
          <cell r="C1574" t="str">
            <v>Inwestycje drogowo-mostowe</v>
          </cell>
          <cell r="E1574" t="str">
            <v>Budowa chodnika i zatoki autob. w ciągu drogi nr 527 w msc. Krosno</v>
          </cell>
          <cell r="F1574" t="str">
            <v>60013</v>
          </cell>
          <cell r="H1574">
            <v>200000</v>
          </cell>
          <cell r="M1574" t="str">
            <v>ZDW</v>
          </cell>
          <cell r="N1574" t="str">
            <v>Wydatki</v>
          </cell>
          <cell r="O1574" t="str">
            <v>Majątkowy</v>
          </cell>
        </row>
        <row r="1575">
          <cell r="C1575" t="str">
            <v>Umowa leasingu finansowego 3 szt dwuczłonowych autobusów szynowych</v>
          </cell>
          <cell r="E1575" t="str">
            <v>Leasing finansowy - Umowa leasingu finansowego nr ZP.333/PN/6/2010 z dn. 20.05.2010 r.</v>
          </cell>
          <cell r="F1575" t="str">
            <v>60001</v>
          </cell>
          <cell r="H1575">
            <v>1049147</v>
          </cell>
          <cell r="I1575">
            <v>0</v>
          </cell>
          <cell r="M1575" t="str">
            <v>Geodezja</v>
          </cell>
          <cell r="N1575" t="str">
            <v>Wydatki</v>
          </cell>
          <cell r="O1575" t="str">
            <v>Majątkowy</v>
          </cell>
        </row>
        <row r="1576">
          <cell r="C1576" t="str">
            <v>Umowa leasingu finansowego 3 szt dwuczłonowych autobusów szynowych</v>
          </cell>
          <cell r="E1576" t="str">
            <v>Leasing finansowy - Umowa leasingu finansowego nr ZP.333/PN/6/2010 z dn. 20.05.2010 r.</v>
          </cell>
          <cell r="F1576" t="str">
            <v>60001</v>
          </cell>
          <cell r="H1576">
            <v>-1049147</v>
          </cell>
          <cell r="I1576">
            <v>0</v>
          </cell>
          <cell r="M1576" t="str">
            <v>Geodezja</v>
          </cell>
          <cell r="N1576" t="str">
            <v>Wydatki</v>
          </cell>
          <cell r="O1576" t="str">
            <v>Majątkowy</v>
          </cell>
        </row>
        <row r="1577">
          <cell r="C1577" t="str">
            <v>Zakup dwóch szt. zmodernizowanych elektrycznych zespołów trakcyjnych</v>
          </cell>
          <cell r="E1577" t="str">
            <v>Zakup dwóch szt. zmodernizowanych elektrycznych zespołów trakcyjnych</v>
          </cell>
          <cell r="F1577" t="str">
            <v>60001</v>
          </cell>
          <cell r="H1577">
            <v>3279322</v>
          </cell>
          <cell r="I1577">
            <v>0</v>
          </cell>
          <cell r="M1577" t="str">
            <v>Geodezja</v>
          </cell>
          <cell r="N1577" t="str">
            <v>Wydatki</v>
          </cell>
          <cell r="O1577" t="str">
            <v>Majątkowy</v>
          </cell>
        </row>
        <row r="1578">
          <cell r="C1578" t="str">
            <v>Zakup dwóch szt. zmodernizowanych elektrycznych zespołów trakcyjnych</v>
          </cell>
          <cell r="E1578" t="str">
            <v>Zakup dwóch szt. zmodernizowanych elektrycznych zespołów trakcyjnych</v>
          </cell>
          <cell r="F1578" t="str">
            <v>60001</v>
          </cell>
          <cell r="H1578">
            <v>3741923</v>
          </cell>
          <cell r="I1578">
            <v>0</v>
          </cell>
          <cell r="M1578" t="str">
            <v>Geodezja</v>
          </cell>
          <cell r="N1578" t="str">
            <v>Wydatki</v>
          </cell>
          <cell r="O1578" t="str">
            <v>Majątkowy</v>
          </cell>
        </row>
        <row r="1579">
          <cell r="C1579" t="str">
            <v>Zakup dwóch szt. zmodernizowanych elektrycznych zespołów trakcyjnych</v>
          </cell>
          <cell r="E1579" t="str">
            <v>Zakup dwóch szt. zmodernizowanych elektrycznych zespołów trakcyjnych</v>
          </cell>
          <cell r="F1579" t="str">
            <v>60001</v>
          </cell>
          <cell r="H1579">
            <v>903933</v>
          </cell>
          <cell r="I1579">
            <v>0</v>
          </cell>
          <cell r="M1579" t="str">
            <v>Geodezja</v>
          </cell>
          <cell r="N1579" t="str">
            <v>Dochody</v>
          </cell>
          <cell r="O1579" t="str">
            <v>Majątkowy</v>
          </cell>
        </row>
        <row r="1580">
          <cell r="C1580" t="str">
            <v>Zakup dwóch szt. zmodernizowanych elektrycznych zespołów trakcyjnych</v>
          </cell>
          <cell r="E1580" t="str">
            <v>Zakup dwóch szt. zmodernizowanych elektrycznych zespołów trakcyjnych</v>
          </cell>
          <cell r="F1580" t="str">
            <v>60001</v>
          </cell>
          <cell r="H1580">
            <v>5346067</v>
          </cell>
          <cell r="I1580">
            <v>0</v>
          </cell>
          <cell r="M1580" t="str">
            <v>Geodezja</v>
          </cell>
          <cell r="N1580" t="str">
            <v>Dochody</v>
          </cell>
          <cell r="O1580" t="str">
            <v>Bieżący</v>
          </cell>
        </row>
        <row r="1581">
          <cell r="C1581" t="str">
            <v>Mechanizm Finansowy Europejskiego Obszaru Gospodarczego oraz Norweski Mechanizm Finansowy</v>
          </cell>
          <cell r="E1581" t="str">
            <v xml:space="preserve"> Ratunkowe prace konserwatorskie krużganków Zamku Lidzbarskiego</v>
          </cell>
          <cell r="F1581" t="str">
            <v>92118</v>
          </cell>
          <cell r="H1581">
            <v>557564</v>
          </cell>
          <cell r="I1581">
            <v>557564</v>
          </cell>
          <cell r="M1581" t="str">
            <v>Muzeum Warmii i Mazur w Olsztynie</v>
          </cell>
          <cell r="N1581" t="str">
            <v>Wydatki</v>
          </cell>
          <cell r="O1581" t="str">
            <v>Majątkowy</v>
          </cell>
        </row>
        <row r="1582">
          <cell r="C1582" t="str">
            <v>Mechanizm Finansowy Europejskiego Obszaru Gospodarczego oraz Norweski Mechanizm Finansowy</v>
          </cell>
          <cell r="E1582" t="str">
            <v xml:space="preserve"> Ratunkowe prace konserwatorskie krużganków Zamku Lidzbarskiego</v>
          </cell>
          <cell r="F1582" t="str">
            <v>92118</v>
          </cell>
          <cell r="H1582">
            <v>62454</v>
          </cell>
          <cell r="I1582">
            <v>0</v>
          </cell>
          <cell r="M1582" t="str">
            <v>Muzeum Warmii i Mazur w Olsztynie</v>
          </cell>
          <cell r="N1582" t="str">
            <v>Wydatki</v>
          </cell>
          <cell r="O1582" t="str">
            <v>Majątkowy</v>
          </cell>
        </row>
        <row r="1583">
          <cell r="C1583" t="str">
            <v>RPO</v>
          </cell>
          <cell r="E1583" t="str">
            <v xml:space="preserve"> Przebudowa i modernizacja istniejącej struktury zabytkowego budynku WBP w Olsztynie dla celów kultury</v>
          </cell>
          <cell r="F1583" t="str">
            <v>92116</v>
          </cell>
          <cell r="H1583">
            <v>1799873</v>
          </cell>
          <cell r="I1583">
            <v>600720</v>
          </cell>
          <cell r="M1583" t="str">
            <v>Wojewódzka Biblioteka Publiczna w Olsztynie</v>
          </cell>
          <cell r="N1583" t="str">
            <v>Wydatki</v>
          </cell>
          <cell r="O1583" t="str">
            <v>Majątkowy</v>
          </cell>
        </row>
        <row r="1584">
          <cell r="C1584" t="str">
            <v>Pętla Żuławska - rozwój turystyki wodnej. Etap I i II</v>
          </cell>
          <cell r="E1584" t="str">
            <v>Pętla Żuławska - rozwój turystyki wodnej. Etap I i II</v>
          </cell>
          <cell r="F1584" t="str">
            <v>63095</v>
          </cell>
          <cell r="H1584">
            <v>330000</v>
          </cell>
          <cell r="I1584">
            <v>0</v>
          </cell>
          <cell r="M1584" t="str">
            <v>Geodezja</v>
          </cell>
          <cell r="N1584" t="str">
            <v>Wydatki</v>
          </cell>
          <cell r="O1584" t="str">
            <v>Bieżący</v>
          </cell>
        </row>
        <row r="1585">
          <cell r="C1585" t="str">
            <v>Pętla Żuławska - rozwój turystyki wodnej. Etap I i II</v>
          </cell>
          <cell r="E1585" t="str">
            <v>Pętla Żuławska - rozwój turystyki wodnej. Etap I i II</v>
          </cell>
          <cell r="F1585" t="str">
            <v>63095</v>
          </cell>
          <cell r="H1585">
            <v>1651462</v>
          </cell>
          <cell r="I1585">
            <v>0</v>
          </cell>
          <cell r="M1585" t="str">
            <v>Geodezja</v>
          </cell>
          <cell r="N1585" t="str">
            <v>Wydatki</v>
          </cell>
          <cell r="O1585" t="str">
            <v>Bieżący</v>
          </cell>
        </row>
        <row r="1586">
          <cell r="C1586" t="str">
            <v>Poręczenia</v>
          </cell>
          <cell r="E1586" t="str">
            <v>Poręczenia</v>
          </cell>
          <cell r="F1586" t="str">
            <v>75704</v>
          </cell>
          <cell r="H1586">
            <v>74422</v>
          </cell>
          <cell r="M1586" t="str">
            <v>Kultura</v>
          </cell>
          <cell r="N1586" t="str">
            <v>Wydatki</v>
          </cell>
          <cell r="O1586" t="str">
            <v>Bieżący</v>
          </cell>
        </row>
        <row r="1587">
          <cell r="C1587" t="str">
            <v>Poręczenia</v>
          </cell>
          <cell r="E1587" t="str">
            <v>Poręczenia</v>
          </cell>
          <cell r="F1587" t="str">
            <v>75704</v>
          </cell>
          <cell r="H1587">
            <v>-2660</v>
          </cell>
          <cell r="M1587" t="str">
            <v>Kultura</v>
          </cell>
          <cell r="N1587" t="str">
            <v>Wydatki</v>
          </cell>
          <cell r="O1587" t="str">
            <v>Bieżący</v>
          </cell>
        </row>
        <row r="1588">
          <cell r="C1588" t="str">
            <v>Poręczenia</v>
          </cell>
          <cell r="E1588" t="str">
            <v>Poręczenia</v>
          </cell>
          <cell r="F1588" t="str">
            <v>75704</v>
          </cell>
          <cell r="H1588">
            <v>-11000</v>
          </cell>
          <cell r="M1588" t="str">
            <v>Kultura</v>
          </cell>
          <cell r="N1588" t="str">
            <v>Wydatki</v>
          </cell>
          <cell r="O1588" t="str">
            <v>Bieżący</v>
          </cell>
        </row>
        <row r="1589">
          <cell r="C1589" t="str">
            <v>Poręczenia</v>
          </cell>
          <cell r="E1589" t="str">
            <v>Poręczenia</v>
          </cell>
          <cell r="F1589" t="str">
            <v>75704</v>
          </cell>
          <cell r="H1589">
            <v>3291799</v>
          </cell>
          <cell r="I1589">
            <v>0</v>
          </cell>
          <cell r="M1589" t="str">
            <v>Zdrowie</v>
          </cell>
          <cell r="N1589" t="str">
            <v>Wydatki</v>
          </cell>
          <cell r="O1589" t="str">
            <v>Bieżący</v>
          </cell>
        </row>
        <row r="1590">
          <cell r="C1590" t="str">
            <v>Poręczenia</v>
          </cell>
          <cell r="E1590" t="str">
            <v>Poręczenia</v>
          </cell>
          <cell r="F1590" t="str">
            <v>75704</v>
          </cell>
          <cell r="H1590">
            <v>-130340</v>
          </cell>
          <cell r="I1590">
            <v>0</v>
          </cell>
          <cell r="M1590" t="str">
            <v>Zdrowie</v>
          </cell>
          <cell r="N1590" t="str">
            <v>Wydatki</v>
          </cell>
          <cell r="O1590" t="str">
            <v>Bieżący</v>
          </cell>
        </row>
        <row r="1591">
          <cell r="C1591" t="str">
            <v>Poręczenia</v>
          </cell>
          <cell r="E1591" t="str">
            <v>Poręczenia</v>
          </cell>
          <cell r="F1591" t="str">
            <v>75704</v>
          </cell>
          <cell r="H1591">
            <v>-539000</v>
          </cell>
          <cell r="I1591">
            <v>0</v>
          </cell>
          <cell r="M1591" t="str">
            <v>Zdrowie</v>
          </cell>
          <cell r="N1591" t="str">
            <v>Wydatki</v>
          </cell>
          <cell r="O1591" t="str">
            <v>Bieżący</v>
          </cell>
        </row>
        <row r="1592">
          <cell r="C1592" t="str">
            <v xml:space="preserve"> Razem Cieplej - Rozwój Warmińsko-Mazurskiego Klastra Ciepłowniczego</v>
          </cell>
          <cell r="E1592" t="str">
            <v xml:space="preserve"> Razem Cieplej - Rozwój Warmińsko-Mazurskiego Klastra Ciepłowniczego</v>
          </cell>
          <cell r="F1592" t="str">
            <v>90095</v>
          </cell>
          <cell r="H1592">
            <v>18000</v>
          </cell>
          <cell r="M1592" t="str">
            <v>Ochrona Środowiska</v>
          </cell>
          <cell r="N1592" t="str">
            <v>Wydatki</v>
          </cell>
          <cell r="O1592" t="str">
            <v>Bieżący</v>
          </cell>
        </row>
        <row r="1593">
          <cell r="C1593" t="str">
            <v>RPO</v>
          </cell>
          <cell r="E1593" t="str">
            <v>Parkowa 2.0.</v>
          </cell>
          <cell r="F1593" t="str">
            <v>92109</v>
          </cell>
          <cell r="H1593">
            <v>19998</v>
          </cell>
          <cell r="I1593">
            <v>20455</v>
          </cell>
          <cell r="M1593" t="str">
            <v>Centrum Edukacji i Inicjatyw Kulturalnych w Olsztynie</v>
          </cell>
          <cell r="N1593" t="str">
            <v>Wydatki</v>
          </cell>
          <cell r="O1593" t="str">
            <v>Bieżący</v>
          </cell>
        </row>
        <row r="1594">
          <cell r="C1594" t="str">
            <v>RPO</v>
          </cell>
          <cell r="E1594" t="str">
            <v>Parkowa 2.0.</v>
          </cell>
          <cell r="F1594" t="str">
            <v>92109</v>
          </cell>
          <cell r="H1594">
            <v>457</v>
          </cell>
          <cell r="I1594">
            <v>0</v>
          </cell>
          <cell r="M1594" t="str">
            <v>Centrum Edukacji i Inicjatyw Kulturalnych w Olsztynie</v>
          </cell>
          <cell r="N1594" t="str">
            <v>Wydatki</v>
          </cell>
          <cell r="O1594" t="str">
            <v>Bieżący</v>
          </cell>
        </row>
        <row r="1595">
          <cell r="C1595" t="str">
            <v>Program Współpracy Transgranicznej Południowy Bałtyk 2007-2013</v>
          </cell>
          <cell r="E1595" t="str">
            <v>LIFEscape - Krajobraz jako byt</v>
          </cell>
          <cell r="F1595" t="str">
            <v>92502</v>
          </cell>
          <cell r="H1595">
            <v>52843</v>
          </cell>
          <cell r="I1595">
            <v>0</v>
          </cell>
          <cell r="M1595" t="str">
            <v>Park Krajobrazowy Wysoczyzny Elbląskiej</v>
          </cell>
          <cell r="N1595" t="str">
            <v>Wydatki</v>
          </cell>
          <cell r="O1595" t="str">
            <v>Bieżący</v>
          </cell>
        </row>
        <row r="1596">
          <cell r="C1596" t="str">
            <v>Program Współpracy Transgranicznej Południowy Bałtyk 2007-2013</v>
          </cell>
          <cell r="E1596" t="str">
            <v>LIFEscape - Krajobraz jako byt</v>
          </cell>
          <cell r="F1596" t="str">
            <v>92502</v>
          </cell>
          <cell r="H1596">
            <v>8417</v>
          </cell>
          <cell r="I1596">
            <v>0</v>
          </cell>
          <cell r="M1596" t="str">
            <v>Park Krajobrazowy Wysoczyzny Elbląskiej</v>
          </cell>
          <cell r="N1596" t="str">
            <v>Wydatki</v>
          </cell>
          <cell r="O1596" t="str">
            <v>Bieżący</v>
          </cell>
        </row>
        <row r="1597">
          <cell r="C1597" t="str">
            <v>Program Współpracy Transgranicznej Południowy Bałtyk 2007-2013</v>
          </cell>
          <cell r="E1597" t="str">
            <v>LIFEscape - Krajobraz jako byt</v>
          </cell>
          <cell r="F1597" t="str">
            <v>92502</v>
          </cell>
          <cell r="H1597">
            <v>1295</v>
          </cell>
          <cell r="I1597">
            <v>0</v>
          </cell>
          <cell r="M1597" t="str">
            <v>Park Krajobrazowy Wysoczyzny Elbląskiej</v>
          </cell>
          <cell r="N1597" t="str">
            <v>Wydatki</v>
          </cell>
          <cell r="O1597" t="str">
            <v>Bieżący</v>
          </cell>
        </row>
        <row r="1598">
          <cell r="C1598" t="str">
            <v>Program Współpracy Transgranicznej Południowy Bałtyk 2007-2013</v>
          </cell>
          <cell r="E1598" t="str">
            <v>LIFEscape - Krajobraz jako byt</v>
          </cell>
          <cell r="F1598" t="str">
            <v>92502</v>
          </cell>
          <cell r="H1598">
            <v>20100</v>
          </cell>
          <cell r="I1598">
            <v>0</v>
          </cell>
          <cell r="M1598" t="str">
            <v>Park Krajobrazowy Wysoczyzny Elbląskiej</v>
          </cell>
          <cell r="N1598" t="str">
            <v>Wydatki</v>
          </cell>
          <cell r="O1598" t="str">
            <v>Bieżący</v>
          </cell>
        </row>
        <row r="1599">
          <cell r="C1599" t="str">
            <v>Program Współpracy Transgranicznej Południowy Bałtyk 2007-2013</v>
          </cell>
          <cell r="E1599" t="str">
            <v>LIFEscape - Krajobraz jako byt</v>
          </cell>
          <cell r="F1599" t="str">
            <v>92502</v>
          </cell>
          <cell r="H1599">
            <v>880</v>
          </cell>
          <cell r="I1599">
            <v>0</v>
          </cell>
          <cell r="M1599" t="str">
            <v>Park Krajobrazowy Wysoczyzny Elbląskiej</v>
          </cell>
          <cell r="N1599" t="str">
            <v>Wydatki</v>
          </cell>
          <cell r="O1599" t="str">
            <v>Bieżący</v>
          </cell>
        </row>
        <row r="1600">
          <cell r="C1600" t="str">
            <v>Program Współpracy Transgranicznej Południowy Bałtyk 2007-2013</v>
          </cell>
          <cell r="E1600" t="str">
            <v>LIFEscape - Krajobraz jako byt</v>
          </cell>
          <cell r="F1600" t="str">
            <v>92502</v>
          </cell>
          <cell r="H1600">
            <v>63500</v>
          </cell>
          <cell r="I1600">
            <v>0</v>
          </cell>
          <cell r="M1600" t="str">
            <v>Park Krajobrazowy Wysoczyzny Elbląskiej</v>
          </cell>
          <cell r="N1600" t="str">
            <v>Wydatki</v>
          </cell>
          <cell r="O1600" t="str">
            <v>Bieżący</v>
          </cell>
        </row>
        <row r="1601">
          <cell r="C1601" t="str">
            <v>Program Współpracy Transgranicznej Południowy Bałtyk 2007-2013</v>
          </cell>
          <cell r="E1601" t="str">
            <v>LIFEscape - Krajobraz jako byt</v>
          </cell>
          <cell r="F1601" t="str">
            <v>92502</v>
          </cell>
          <cell r="H1601">
            <v>600</v>
          </cell>
          <cell r="I1601">
            <v>0</v>
          </cell>
          <cell r="M1601" t="str">
            <v>Park Krajobrazowy Wysoczyzny Elbląskiej</v>
          </cell>
          <cell r="N1601" t="str">
            <v>Wydatki</v>
          </cell>
          <cell r="O1601" t="str">
            <v>Bieżący</v>
          </cell>
        </row>
        <row r="1602">
          <cell r="C1602" t="str">
            <v>Program Współpracy Transgranicznej Południowy Bałtyk 2007-2013</v>
          </cell>
          <cell r="E1602" t="str">
            <v>LIFEscape - Krajobraz jako byt</v>
          </cell>
          <cell r="F1602" t="str">
            <v>92502</v>
          </cell>
          <cell r="H1602">
            <v>2980</v>
          </cell>
          <cell r="I1602">
            <v>0</v>
          </cell>
          <cell r="M1602" t="str">
            <v>Park Krajobrazowy Wysoczyzny Elbląskiej</v>
          </cell>
          <cell r="N1602" t="str">
            <v>Wydatki</v>
          </cell>
          <cell r="O1602" t="str">
            <v>Bieżący</v>
          </cell>
        </row>
        <row r="1603">
          <cell r="C1603" t="str">
            <v>Program Współpracy Transgranicznej Południowy Bałtyk 2007-2013</v>
          </cell>
          <cell r="E1603" t="str">
            <v>LIFEscape - Krajobraz jako byt</v>
          </cell>
          <cell r="F1603" t="str">
            <v>92502</v>
          </cell>
          <cell r="H1603">
            <v>5961</v>
          </cell>
          <cell r="I1603">
            <v>0</v>
          </cell>
          <cell r="M1603" t="str">
            <v>Park Krajobrazowy Wysoczyzny Elbląskiej</v>
          </cell>
          <cell r="N1603" t="str">
            <v>Wydatki</v>
          </cell>
          <cell r="O1603" t="str">
            <v>Majątkowy</v>
          </cell>
        </row>
        <row r="1604">
          <cell r="C1604" t="str">
            <v>Program Współpracy Transgranicznej Południowy Bałtyk 2007-2013</v>
          </cell>
          <cell r="E1604" t="str">
            <v>LIFEscape - Krajobraz jako byt</v>
          </cell>
          <cell r="F1604" t="str">
            <v>92502</v>
          </cell>
          <cell r="H1604">
            <v>38150</v>
          </cell>
          <cell r="I1604">
            <v>0</v>
          </cell>
          <cell r="M1604" t="str">
            <v>Park Krajobrazowy Wysoczyzny Elbląskiej</v>
          </cell>
          <cell r="N1604" t="str">
            <v>Wydatki</v>
          </cell>
          <cell r="O1604" t="str">
            <v>Bieżący</v>
          </cell>
        </row>
        <row r="1605">
          <cell r="C1605" t="str">
            <v>Program Współpracy Transgranicznej Południowy Bałtyk 2007-2013</v>
          </cell>
          <cell r="E1605" t="str">
            <v>LIFEscape - Krajobraz jako byt</v>
          </cell>
          <cell r="F1605" t="str">
            <v>92502</v>
          </cell>
          <cell r="H1605">
            <v>150615</v>
          </cell>
          <cell r="I1605">
            <v>0</v>
          </cell>
          <cell r="M1605" t="str">
            <v>Park Krajobrazowy Wysoczyzny Elbląskiej</v>
          </cell>
          <cell r="N1605" t="str">
            <v>Dochody</v>
          </cell>
          <cell r="O1605" t="str">
            <v>Bieżący</v>
          </cell>
        </row>
        <row r="1606">
          <cell r="C1606" t="str">
            <v>Program Współpracy Transgranicznej Południowy Bałtyk 2007-2013</v>
          </cell>
          <cell r="E1606" t="str">
            <v>LIFEscape - Krajobraz jako byt</v>
          </cell>
          <cell r="F1606" t="str">
            <v>92502</v>
          </cell>
          <cell r="H1606">
            <v>5961</v>
          </cell>
          <cell r="I1606">
            <v>0</v>
          </cell>
          <cell r="M1606" t="str">
            <v>Park Krajobrazowy Wysoczyzny Elbląskiej</v>
          </cell>
          <cell r="N1606" t="str">
            <v>Dochody</v>
          </cell>
          <cell r="O1606" t="str">
            <v>Majątkowy</v>
          </cell>
        </row>
        <row r="1607">
          <cell r="C1607" t="str">
            <v>RPO</v>
          </cell>
          <cell r="E1607" t="str">
            <v>Rozbudowa infrastruktury informatycznej WZLP w Olsztynie w celu poprawy jakości i dostępności usług medycznych</v>
          </cell>
          <cell r="F1607" t="str">
            <v>85120</v>
          </cell>
          <cell r="H1607">
            <v>282428</v>
          </cell>
          <cell r="I1607">
            <v>37645</v>
          </cell>
          <cell r="M1607" t="str">
            <v>Wojewódzki Zespół Lecznictwa Psychiatrycznego w Olsztynie</v>
          </cell>
          <cell r="N1607" t="str">
            <v>Wydatki</v>
          </cell>
          <cell r="O1607" t="str">
            <v>Majątkowy</v>
          </cell>
        </row>
        <row r="1612">
          <cell r="C1612" t="str">
            <v>do wyjasnienia kwoty</v>
          </cell>
        </row>
        <row r="1613">
          <cell r="C1613" t="str">
            <v>niezrobione</v>
          </cell>
        </row>
        <row r="1614">
          <cell r="C1614" t="str">
            <v>nie występuje wpf</v>
          </cell>
        </row>
      </sheetData>
      <sheetData sheetId="2">
        <row r="1">
          <cell r="G1" t="str">
            <v>Zadanie</v>
          </cell>
          <cell r="K1" t="str">
            <v>Wykonanie 30.06.2011</v>
          </cell>
          <cell r="O1" t="str">
            <v>Doch / Wyd</v>
          </cell>
          <cell r="P1" t="str">
            <v>bież/maj</v>
          </cell>
        </row>
        <row r="2">
          <cell r="G2" t="str">
            <v xml:space="preserve">Rozbudowa drogi wojewódzkiej nr 667 na odcinku Nowa Wieś Ełcka - Biała Piska </v>
          </cell>
          <cell r="O2" t="str">
            <v>Wydatki</v>
          </cell>
          <cell r="P2" t="str">
            <v>Bieżący</v>
          </cell>
        </row>
        <row r="3">
          <cell r="G3" t="str">
            <v xml:space="preserve">Rozbudowa drogi wojewódzkiej nr 667 na odcinku Nowa Wieś Ełcka - Biała Piska </v>
          </cell>
          <cell r="O3" t="str">
            <v>Wydatki</v>
          </cell>
          <cell r="P3" t="str">
            <v>Bieżący</v>
          </cell>
        </row>
        <row r="4">
          <cell r="G4" t="str">
            <v xml:space="preserve">Rozbudowa drogi wojewódzkiej nr 667 na odcinku Nowa Wieś Ełcka - Biała Piska </v>
          </cell>
          <cell r="O4" t="str">
            <v>Wydatki</v>
          </cell>
          <cell r="P4" t="str">
            <v>Bieżący</v>
          </cell>
        </row>
        <row r="5">
          <cell r="G5" t="str">
            <v xml:space="preserve">Rozbudowa drogi wojewódzkiej nr 667 na odcinku Nowa Wieś Ełcka - Biała Piska </v>
          </cell>
          <cell r="O5" t="str">
            <v>Wydatki</v>
          </cell>
          <cell r="P5" t="str">
            <v>Bieżący</v>
          </cell>
        </row>
        <row r="6">
          <cell r="G6" t="str">
            <v xml:space="preserve">Rozbudowa drogi wojewódzkiej nr 667 na odcinku Nowa Wieś Ełcka - Biała Piska </v>
          </cell>
          <cell r="O6" t="str">
            <v>Wydatki</v>
          </cell>
          <cell r="P6" t="str">
            <v>Bieżący</v>
          </cell>
        </row>
        <row r="7">
          <cell r="G7" t="str">
            <v xml:space="preserve">Rozbudowa drogi wojewódzkiej nr 667 na odcinku Nowa Wieś Ełcka - Biała Piska </v>
          </cell>
          <cell r="O7" t="str">
            <v>Wydatki</v>
          </cell>
          <cell r="P7" t="str">
            <v>Bieżący</v>
          </cell>
        </row>
        <row r="8">
          <cell r="G8" t="str">
            <v xml:space="preserve">Rozbudowa drogi wojewódzkiej nr 667 na odcinku Nowa Wieś Ełcka - Biała Piska </v>
          </cell>
          <cell r="O8" t="str">
            <v>Wydatki</v>
          </cell>
          <cell r="P8" t="str">
            <v>Bieżący</v>
          </cell>
        </row>
        <row r="9">
          <cell r="G9" t="str">
            <v xml:space="preserve">Rozbudowa drogi wojewódzkiej nr 667 na odcinku Nowa Wieś Ełcka - Biała Piska </v>
          </cell>
          <cell r="O9" t="str">
            <v>Wydatki</v>
          </cell>
          <cell r="P9" t="str">
            <v>Bieżący</v>
          </cell>
        </row>
        <row r="10">
          <cell r="G10" t="str">
            <v xml:space="preserve">Rozbudowa drogi wojewódzkiej nr 667 na odcinku Nowa Wieś Ełcka - Biała Piska </v>
          </cell>
          <cell r="O10" t="str">
            <v>Wydatki</v>
          </cell>
          <cell r="P10" t="str">
            <v>Bieżący</v>
          </cell>
        </row>
        <row r="11">
          <cell r="G11" t="str">
            <v xml:space="preserve">Rozbudowa drogi wojewódzkiej nr 667 na odcinku Nowa Wieś Ełcka - Biała Piska </v>
          </cell>
          <cell r="O11" t="str">
            <v>Wydatki</v>
          </cell>
          <cell r="P11" t="str">
            <v>Bieżący</v>
          </cell>
        </row>
        <row r="12">
          <cell r="G12" t="str">
            <v xml:space="preserve">Rozbudowa drogi wojewódzkiej nr 667 na odcinku Nowa Wieś Ełcka - Biała Piska </v>
          </cell>
          <cell r="O12" t="str">
            <v>Wydatki</v>
          </cell>
          <cell r="P12" t="str">
            <v>Bieżący</v>
          </cell>
        </row>
        <row r="13">
          <cell r="G13" t="str">
            <v xml:space="preserve">Rozbudowa drogi wojewódzkiej nr 667 na odcinku Nowa Wieś Ełcka - Biała Piska </v>
          </cell>
          <cell r="O13" t="str">
            <v>Wydatki</v>
          </cell>
          <cell r="P13" t="str">
            <v>Bieżący</v>
          </cell>
        </row>
        <row r="14">
          <cell r="G14" t="str">
            <v xml:space="preserve">Rozbudowa drogi wojewódzkiej nr 667 na odcinku Nowa Wieś Ełcka - Biała Piska </v>
          </cell>
          <cell r="O14" t="str">
            <v>Wydatki</v>
          </cell>
          <cell r="P14" t="str">
            <v>Bieżący</v>
          </cell>
        </row>
        <row r="15">
          <cell r="G15" t="str">
            <v xml:space="preserve">Rozbudowa drogi wojewódzkiej nr 667 na odcinku Nowa Wieś Ełcka - Biała Piska </v>
          </cell>
          <cell r="O15" t="str">
            <v>Wydatki</v>
          </cell>
          <cell r="P15" t="str">
            <v>Bieżący</v>
          </cell>
        </row>
        <row r="16">
          <cell r="G16" t="str">
            <v xml:space="preserve">Rozbudowa drogi wojewódzkiej nr 667 na odcinku Nowa Wieś Ełcka - Biała Piska </v>
          </cell>
          <cell r="O16" t="str">
            <v>Wydatki</v>
          </cell>
          <cell r="P16" t="str">
            <v>Bieżący</v>
          </cell>
        </row>
        <row r="17">
          <cell r="G17" t="str">
            <v xml:space="preserve">Rozbudowa drogi wojewódzkiej nr 667 na odcinku Nowa Wieś Ełcka - Biała Piska </v>
          </cell>
          <cell r="O17" t="str">
            <v>Wydatki</v>
          </cell>
          <cell r="P17" t="str">
            <v>Bieżący</v>
          </cell>
        </row>
        <row r="18">
          <cell r="G18" t="str">
            <v xml:space="preserve">Rozbudowa drogi wojewódzkiej nr 667 na odcinku Nowa Wieś Ełcka - Biała Piska </v>
          </cell>
          <cell r="O18" t="str">
            <v>Wydatki</v>
          </cell>
          <cell r="P18" t="str">
            <v>Bieżący</v>
          </cell>
        </row>
        <row r="19">
          <cell r="G19" t="str">
            <v xml:space="preserve">Rozbudowa drogi wojewódzkiej nr 667 na odcinku Nowa Wieś Ełcka - Biała Piska </v>
          </cell>
          <cell r="O19" t="str">
            <v>Wydatki</v>
          </cell>
          <cell r="P19" t="str">
            <v>Bieżący</v>
          </cell>
        </row>
        <row r="20">
          <cell r="G20" t="str">
            <v xml:space="preserve">Rozbudowa drogi wojewódzkiej nr 667 na odcinku Nowa Wieś Ełcka - Biała Piska </v>
          </cell>
          <cell r="O20" t="str">
            <v>Wydatki</v>
          </cell>
          <cell r="P20" t="str">
            <v>Bieżący</v>
          </cell>
        </row>
        <row r="21">
          <cell r="G21" t="str">
            <v xml:space="preserve">Rozbudowa drogi wojewódzkiej nr 667 na odcinku Nowa Wieś Ełcka - Biała Piska </v>
          </cell>
          <cell r="O21" t="str">
            <v>Wydatki</v>
          </cell>
          <cell r="P21" t="str">
            <v>Bieżący</v>
          </cell>
        </row>
        <row r="22">
          <cell r="G22" t="str">
            <v xml:space="preserve">Rozbudowa drogi wojewódzkiej nr 667 na odcinku Nowa Wieś Ełcka - Biała Piska </v>
          </cell>
          <cell r="O22" t="str">
            <v>Wydatki</v>
          </cell>
          <cell r="P22" t="str">
            <v>Bieżący</v>
          </cell>
        </row>
        <row r="23">
          <cell r="G23" t="str">
            <v xml:space="preserve">Rozbudowa drogi wojewódzkiej nr 667 na odcinku Nowa Wieś Ełcka - Biała Piska </v>
          </cell>
          <cell r="O23" t="str">
            <v>Wydatki</v>
          </cell>
          <cell r="P23" t="str">
            <v>Bieżący</v>
          </cell>
        </row>
        <row r="24">
          <cell r="G24" t="str">
            <v xml:space="preserve">Rozbudowa drogi wojewódzkiej nr 667 na odcinku Nowa Wieś Ełcka - Biała Piska </v>
          </cell>
          <cell r="O24" t="str">
            <v>Wydatki</v>
          </cell>
          <cell r="P24" t="str">
            <v>Bieżący</v>
          </cell>
        </row>
        <row r="25">
          <cell r="G25" t="str">
            <v xml:space="preserve">Rozbudowa drogi wojewódzkiej nr 667 na odcinku Nowa Wieś Ełcka - Biała Piska </v>
          </cell>
          <cell r="O25" t="str">
            <v>Wydatki</v>
          </cell>
          <cell r="P25" t="str">
            <v>Bieżący</v>
          </cell>
        </row>
        <row r="26">
          <cell r="G26" t="str">
            <v xml:space="preserve">Rozbudowa drogi wojewódzkiej nr 667 na odcinku Nowa Wieś Ełcka - Biała Piska </v>
          </cell>
          <cell r="O26" t="str">
            <v>Wydatki</v>
          </cell>
          <cell r="P26" t="str">
            <v>Majątkowy</v>
          </cell>
        </row>
        <row r="27">
          <cell r="G27" t="str">
            <v xml:space="preserve">Rozbudowa drogi wojewódzkiej nr 667 na odcinku Nowa Wieś Ełcka - Biała Piska </v>
          </cell>
          <cell r="O27" t="str">
            <v>Wydatki</v>
          </cell>
          <cell r="P27" t="str">
            <v>Majątkowy</v>
          </cell>
        </row>
        <row r="28">
          <cell r="G28" t="str">
            <v xml:space="preserve">Rozbudowa drogi wojewódzkiej nr 667 na odcinku Nowa Wieś Ełcka - Biała Piska </v>
          </cell>
          <cell r="O28" t="str">
            <v>Wydatki</v>
          </cell>
          <cell r="P28" t="str">
            <v>Majątkowy</v>
          </cell>
        </row>
        <row r="29">
          <cell r="G29" t="str">
            <v xml:space="preserve">Rozbudowa drogi wojewódzkiej nr 667 na odcinku Nowa Wieś Ełcka - Biała Piska </v>
          </cell>
          <cell r="O29" t="str">
            <v>Wydatki</v>
          </cell>
          <cell r="P29" t="str">
            <v>Majątkowy</v>
          </cell>
        </row>
        <row r="30">
          <cell r="G30" t="str">
            <v xml:space="preserve">Rozbudowa drogi wojewódzkiej nr 667 na odcinku Nowa Wieś Ełcka - Biała Piska </v>
          </cell>
          <cell r="O30" t="str">
            <v>Wydatki</v>
          </cell>
          <cell r="P30" t="str">
            <v>Majątkowy</v>
          </cell>
        </row>
        <row r="31">
          <cell r="G31" t="str">
            <v xml:space="preserve">Rozbudowa drogi wojewódzkiej nr 667 na odcinku Nowa Wieś Ełcka - Biała Piska </v>
          </cell>
          <cell r="O31" t="str">
            <v>Wydatki</v>
          </cell>
          <cell r="P31" t="str">
            <v>Majątkowy</v>
          </cell>
        </row>
        <row r="32">
          <cell r="G32" t="str">
            <v xml:space="preserve">Rozbudowa drogi wojewódzkiej nr 667 na odcinku Nowa Wieś Ełcka - Biała Piska </v>
          </cell>
          <cell r="O32" t="str">
            <v>Wydatki</v>
          </cell>
          <cell r="P32" t="str">
            <v>Bieżący</v>
          </cell>
        </row>
        <row r="33">
          <cell r="G33" t="str">
            <v xml:space="preserve">Rozbudowa drogi wojewódzkiej nr 667 na odcinku Nowa Wieś Ełcka - Biała Piska </v>
          </cell>
          <cell r="O33" t="str">
            <v>Wydatki</v>
          </cell>
          <cell r="P33" t="str">
            <v>Bieżący</v>
          </cell>
        </row>
        <row r="34">
          <cell r="G34" t="str">
            <v xml:space="preserve">Rozbudowa drogi wojewódzkiej nr 667 na odcinku Nowa Wieś Ełcka - Biała Piska </v>
          </cell>
          <cell r="O34" t="str">
            <v>Wydatki</v>
          </cell>
          <cell r="P34" t="str">
            <v>Bieżący</v>
          </cell>
        </row>
        <row r="35">
          <cell r="G35" t="str">
            <v xml:space="preserve">Rozbudowa drogi wojewódzkiej nr 667 na odcinku Nowa Wieś Ełcka - Biała Piska </v>
          </cell>
          <cell r="O35" t="str">
            <v>Wydatki</v>
          </cell>
          <cell r="P35" t="str">
            <v>Bieżący</v>
          </cell>
        </row>
        <row r="36">
          <cell r="G36" t="str">
            <v xml:space="preserve">Rozbudowa drogi wojewódzkiej nr 667 na odcinku Nowa Wieś Ełcka - Biała Piska </v>
          </cell>
          <cell r="O36" t="str">
            <v>Wydatki</v>
          </cell>
          <cell r="P36" t="str">
            <v>Bieżący</v>
          </cell>
        </row>
        <row r="37">
          <cell r="G37" t="str">
            <v xml:space="preserve">Rozbudowa drogi wojewódzkiej nr 667 na odcinku Nowa Wieś Ełcka - Biała Piska </v>
          </cell>
          <cell r="O37" t="str">
            <v>Wydatki</v>
          </cell>
          <cell r="P37" t="str">
            <v>Bieżący</v>
          </cell>
        </row>
        <row r="38">
          <cell r="G38" t="str">
            <v xml:space="preserve">Rozbudowa drogi wojewódzkiej nr 667 na odcinku Nowa Wieś Ełcka - Biała Piska </v>
          </cell>
          <cell r="O38" t="str">
            <v>Wydatki</v>
          </cell>
          <cell r="P38" t="str">
            <v>Bieżący</v>
          </cell>
        </row>
        <row r="39">
          <cell r="G39" t="str">
            <v xml:space="preserve">Rozbudowa drogi wojewódzkiej nr 667 na odcinku Nowa Wieś Ełcka - Biała Piska </v>
          </cell>
          <cell r="O39" t="str">
            <v>Wydatki</v>
          </cell>
          <cell r="P39" t="str">
            <v>Bieżący</v>
          </cell>
        </row>
        <row r="40">
          <cell r="G40" t="str">
            <v xml:space="preserve">Rozbudowa drogi wojewódzkiej nr 667 na odcinku Nowa Wieś Ełcka - Biała Piska </v>
          </cell>
          <cell r="O40" t="str">
            <v>Wydatki</v>
          </cell>
          <cell r="P40" t="str">
            <v>Bieżący</v>
          </cell>
        </row>
        <row r="41">
          <cell r="G41" t="str">
            <v xml:space="preserve">Rozbudowa drogi wojewódzkiej nr 667 na odcinku Nowa Wieś Ełcka - Biała Piska </v>
          </cell>
          <cell r="O41" t="str">
            <v>Wydatki</v>
          </cell>
          <cell r="P41" t="str">
            <v>Bieżący</v>
          </cell>
        </row>
        <row r="42">
          <cell r="G42" t="str">
            <v xml:space="preserve">Rozbudowa drogi wojewódzkiej nr 667 na odcinku Nowa Wieś Ełcka - Biała Piska </v>
          </cell>
          <cell r="O42" t="str">
            <v>Wydatki</v>
          </cell>
          <cell r="P42" t="str">
            <v>Bieżący</v>
          </cell>
        </row>
        <row r="43">
          <cell r="G43" t="str">
            <v xml:space="preserve">Rozbudowa drogi wojewódzkiej nr 667 na odcinku Nowa Wieś Ełcka - Biała Piska </v>
          </cell>
          <cell r="O43" t="str">
            <v>Wydatki</v>
          </cell>
          <cell r="P43" t="str">
            <v>Bieżący</v>
          </cell>
        </row>
        <row r="44">
          <cell r="G44" t="str">
            <v xml:space="preserve">Rozbudowa drogi wojewódzkiej nr 667 na odcinku Nowa Wieś Ełcka - Biała Piska </v>
          </cell>
          <cell r="O44" t="str">
            <v>Wydatki</v>
          </cell>
          <cell r="P44" t="str">
            <v>Bieżący</v>
          </cell>
        </row>
        <row r="45">
          <cell r="G45" t="str">
            <v xml:space="preserve">Rozbudowa drogi wojewódzkiej nr 667 na odcinku Nowa Wieś Ełcka - Biała Piska </v>
          </cell>
          <cell r="O45" t="str">
            <v>Wydatki</v>
          </cell>
          <cell r="P45" t="str">
            <v>Bieżący</v>
          </cell>
        </row>
        <row r="46">
          <cell r="G46" t="str">
            <v xml:space="preserve">Rozbudowa drogi wojewódzkiej nr 667 na odcinku Nowa Wieś Ełcka - Biała Piska </v>
          </cell>
          <cell r="O46" t="str">
            <v>Wydatki</v>
          </cell>
          <cell r="P46" t="str">
            <v>Bieżący</v>
          </cell>
        </row>
        <row r="47">
          <cell r="G47" t="str">
            <v xml:space="preserve">Rozbudowa drogi wojewódzkiej nr 667 na odcinku Nowa Wieś Ełcka - Biała Piska </v>
          </cell>
          <cell r="O47" t="str">
            <v>Wydatki</v>
          </cell>
          <cell r="P47" t="str">
            <v>Bieżący</v>
          </cell>
        </row>
        <row r="48">
          <cell r="G48" t="str">
            <v xml:space="preserve">Rozbudowa drogi wojewódzkiej nr 667 na odcinku Nowa Wieś Ełcka - Biała Piska </v>
          </cell>
          <cell r="O48" t="str">
            <v>Wydatki</v>
          </cell>
          <cell r="P48" t="str">
            <v>Bieżący</v>
          </cell>
        </row>
        <row r="49">
          <cell r="G49" t="str">
            <v xml:space="preserve">Rozbudowa drogi wojewódzkiej nr 667 na odcinku Nowa Wieś Ełcka - Biała Piska </v>
          </cell>
          <cell r="O49" t="str">
            <v>Wydatki</v>
          </cell>
          <cell r="P49" t="str">
            <v>Bieżący</v>
          </cell>
        </row>
        <row r="50">
          <cell r="G50" t="str">
            <v xml:space="preserve">Rozbudowa drogi wojewódzkiej nr 667 na odcinku Nowa Wieś Ełcka - Biała Piska </v>
          </cell>
          <cell r="O50" t="str">
            <v>Wydatki</v>
          </cell>
          <cell r="P50" t="str">
            <v>Majątkowy</v>
          </cell>
        </row>
        <row r="51">
          <cell r="G51" t="str">
            <v xml:space="preserve">Rozbudowa drogi wojewódzkiej nr 667 na odcinku Nowa Wieś Ełcka - Biała Piska </v>
          </cell>
          <cell r="O51" t="str">
            <v>Wydatki</v>
          </cell>
          <cell r="P51" t="str">
            <v>Majątkowy</v>
          </cell>
        </row>
        <row r="52">
          <cell r="G52" t="str">
            <v xml:space="preserve">Rozbudowa drogi wojewódzkiej nr 667 na odcinku Nowa Wieś Ełcka - Biała Piska </v>
          </cell>
          <cell r="O52" t="str">
            <v>Wydatki</v>
          </cell>
          <cell r="P52" t="str">
            <v>Majątkowy</v>
          </cell>
        </row>
        <row r="53">
          <cell r="G53" t="str">
            <v xml:space="preserve">Rozbudowa drogi wojewódzkiej nr 667 na odcinku Nowa Wieś Ełcka - Biała Piska </v>
          </cell>
          <cell r="O53" t="str">
            <v>Wydatki</v>
          </cell>
          <cell r="P53" t="str">
            <v>Majątkowy</v>
          </cell>
        </row>
        <row r="54">
          <cell r="G54" t="str">
            <v xml:space="preserve">Rozbudowa drogi wojewódzkiej nr 667 na odcinku Nowa Wieś Ełcka - Biała Piska </v>
          </cell>
          <cell r="O54" t="str">
            <v>Wydatki</v>
          </cell>
          <cell r="P54" t="str">
            <v>Majątkowy</v>
          </cell>
        </row>
        <row r="55">
          <cell r="G55" t="str">
            <v xml:space="preserve">Rozbudowa drogi wojewódzkiej nr 667 na odcinku Nowa Wieś Ełcka - Biała Piska </v>
          </cell>
          <cell r="O55" t="str">
            <v>Wydatki</v>
          </cell>
          <cell r="P55" t="str">
            <v>Majątkowy</v>
          </cell>
        </row>
        <row r="56">
          <cell r="G56" t="str">
            <v xml:space="preserve">Rozbudowa drogi wojewódzkiej nr 667 na odcinku Nowa Wieś Ełcka - Biała Piska </v>
          </cell>
          <cell r="O56" t="str">
            <v>Dochody</v>
          </cell>
          <cell r="P56" t="str">
            <v>Bieżący</v>
          </cell>
        </row>
        <row r="57">
          <cell r="G57" t="str">
            <v xml:space="preserve">Rozbudowa drogi wojewódzkiej nr 667 na odcinku Nowa Wieś Ełcka - Biała Piska </v>
          </cell>
          <cell r="O57" t="str">
            <v>Dochody</v>
          </cell>
          <cell r="P57" t="str">
            <v>Bieżący</v>
          </cell>
        </row>
        <row r="58">
          <cell r="G58" t="str">
            <v xml:space="preserve">Rozbudowa drogi wojewódzkiej nr 667 na odcinku Nowa Wieś Ełcka - Biała Piska </v>
          </cell>
          <cell r="O58" t="str">
            <v>Dochody</v>
          </cell>
          <cell r="P58" t="str">
            <v>Bieżący</v>
          </cell>
        </row>
        <row r="59">
          <cell r="G59" t="str">
            <v xml:space="preserve">Rozbudowa drogi wojewódzkiej nr 667 na odcinku Nowa Wieś Ełcka - Biała Piska </v>
          </cell>
          <cell r="O59" t="str">
            <v>Dochody</v>
          </cell>
          <cell r="P59" t="str">
            <v>Bieżący</v>
          </cell>
        </row>
        <row r="60">
          <cell r="G60" t="str">
            <v xml:space="preserve">Rozbudowa drogi wojewódzkiej nr 667 na odcinku Nowa Wieś Ełcka - Biała Piska </v>
          </cell>
          <cell r="O60" t="str">
            <v>Dochody</v>
          </cell>
          <cell r="P60" t="str">
            <v>Bieżący</v>
          </cell>
        </row>
        <row r="61">
          <cell r="G61" t="str">
            <v xml:space="preserve">Rozbudowa drogi wojewódzkiej nr 667 na odcinku Nowa Wieś Ełcka - Biała Piska </v>
          </cell>
          <cell r="O61" t="str">
            <v>Dochody</v>
          </cell>
          <cell r="P61" t="str">
            <v>Bieżący</v>
          </cell>
        </row>
        <row r="62">
          <cell r="G62" t="str">
            <v xml:space="preserve">Rozbudowa drogi wojewódzkiej nr 667 na odcinku Nowa Wieś Ełcka - Biała Piska </v>
          </cell>
          <cell r="O62" t="str">
            <v>Dochody</v>
          </cell>
          <cell r="P62" t="str">
            <v>Majątkowy</v>
          </cell>
        </row>
        <row r="63">
          <cell r="G63" t="str">
            <v xml:space="preserve">Rozbudowa drogi wojewódzkiej nr 667 na odcinku Nowa Wieś Ełcka - Biała Piska </v>
          </cell>
          <cell r="O63" t="str">
            <v>Dochody</v>
          </cell>
          <cell r="P63" t="str">
            <v>Majątkowy</v>
          </cell>
        </row>
        <row r="64">
          <cell r="G64" t="str">
            <v xml:space="preserve">Rozbudowa drogi wojewódzkiej nr 667 na odcinku Nowa Wieś Ełcka - Biała Piska </v>
          </cell>
          <cell r="O64" t="str">
            <v>Dochody</v>
          </cell>
          <cell r="P64" t="str">
            <v>Majątkowy</v>
          </cell>
        </row>
        <row r="65">
          <cell r="G65" t="str">
            <v xml:space="preserve">Rozbudowa drogi wojewódzkiej nr 667 na odcinku Nowa Wieś Ełcka - Biała Piska </v>
          </cell>
          <cell r="O65" t="str">
            <v>Dochody</v>
          </cell>
          <cell r="P65" t="str">
            <v>Majątkowy</v>
          </cell>
        </row>
        <row r="66">
          <cell r="G66" t="str">
            <v xml:space="preserve">Rozbudowa drogi wojewódzkiej nr 667 na odcinku Nowa Wieś Ełcka - Biała Piska </v>
          </cell>
          <cell r="O66" t="str">
            <v>Dochody</v>
          </cell>
          <cell r="P66" t="str">
            <v>Majątkowy</v>
          </cell>
        </row>
        <row r="67">
          <cell r="G67" t="str">
            <v xml:space="preserve">Rozbudowa drogi wojewódzkiej nr 667 na odcinku Nowa Wieś Ełcka - Biała Piska </v>
          </cell>
          <cell r="O67" t="str">
            <v>Dochody</v>
          </cell>
          <cell r="P67" t="str">
            <v>Majątkowy</v>
          </cell>
        </row>
        <row r="68">
          <cell r="G68" t="str">
            <v xml:space="preserve">Rozbudowa drogi wojewódzkiej nr 503 na odcinku Elbląg-Tolkmicko - Pogrodzie  </v>
          </cell>
          <cell r="O68" t="str">
            <v>Wydatki</v>
          </cell>
          <cell r="P68" t="str">
            <v>Bieżący</v>
          </cell>
        </row>
        <row r="69">
          <cell r="G69" t="str">
            <v xml:space="preserve">Rozbudowa drogi wojewódzkiej nr 503 na odcinku Elbląg-Tolkmicko - Pogrodzie  </v>
          </cell>
          <cell r="O69" t="str">
            <v>Wydatki</v>
          </cell>
          <cell r="P69" t="str">
            <v>Bieżący</v>
          </cell>
        </row>
        <row r="70">
          <cell r="G70" t="str">
            <v xml:space="preserve">Rozbudowa drogi wojewódzkiej nr 503 na odcinku Elbląg-Tolkmicko - Pogrodzie  </v>
          </cell>
          <cell r="O70" t="str">
            <v>Wydatki</v>
          </cell>
          <cell r="P70" t="str">
            <v>Bieżący</v>
          </cell>
        </row>
        <row r="71">
          <cell r="G71" t="str">
            <v xml:space="preserve">Rozbudowa drogi wojewódzkiej nr 503 na odcinku Elbląg-Tolkmicko - Pogrodzie  </v>
          </cell>
          <cell r="O71" t="str">
            <v>Wydatki</v>
          </cell>
          <cell r="P71" t="str">
            <v>Bieżący</v>
          </cell>
        </row>
        <row r="72">
          <cell r="G72" t="str">
            <v xml:space="preserve">Rozbudowa drogi wojewódzkiej nr 503 na odcinku Elbląg-Tolkmicko - Pogrodzie  </v>
          </cell>
          <cell r="O72" t="str">
            <v>Wydatki</v>
          </cell>
          <cell r="P72" t="str">
            <v>Bieżący</v>
          </cell>
        </row>
        <row r="73">
          <cell r="G73" t="str">
            <v xml:space="preserve">Rozbudowa drogi wojewódzkiej nr 503 na odcinku Elbląg-Tolkmicko - Pogrodzie  </v>
          </cell>
          <cell r="O73" t="str">
            <v>Wydatki</v>
          </cell>
          <cell r="P73" t="str">
            <v>Bieżący</v>
          </cell>
        </row>
        <row r="74">
          <cell r="G74" t="str">
            <v xml:space="preserve">Rozbudowa drogi wojewódzkiej nr 503 na odcinku Elbląg-Tolkmicko - Pogrodzie  </v>
          </cell>
          <cell r="O74" t="str">
            <v>Wydatki</v>
          </cell>
          <cell r="P74" t="str">
            <v>Bieżący</v>
          </cell>
        </row>
        <row r="75">
          <cell r="G75" t="str">
            <v xml:space="preserve">Rozbudowa drogi wojewódzkiej nr 503 na odcinku Elbląg-Tolkmicko - Pogrodzie  </v>
          </cell>
          <cell r="O75" t="str">
            <v>Wydatki</v>
          </cell>
          <cell r="P75" t="str">
            <v>Bieżący</v>
          </cell>
        </row>
        <row r="76">
          <cell r="G76" t="str">
            <v xml:space="preserve">Rozbudowa drogi wojewódzkiej nr 503 na odcinku Elbląg-Tolkmicko - Pogrodzie  </v>
          </cell>
          <cell r="O76" t="str">
            <v>Wydatki</v>
          </cell>
          <cell r="P76" t="str">
            <v>Bieżący</v>
          </cell>
        </row>
        <row r="77">
          <cell r="G77" t="str">
            <v xml:space="preserve">Rozbudowa drogi wojewódzkiej nr 503 na odcinku Elbląg-Tolkmicko - Pogrodzie  </v>
          </cell>
          <cell r="O77" t="str">
            <v>Wydatki</v>
          </cell>
          <cell r="P77" t="str">
            <v>Bieżący</v>
          </cell>
        </row>
        <row r="78">
          <cell r="G78" t="str">
            <v xml:space="preserve">Rozbudowa drogi wojewódzkiej nr 503 na odcinku Elbląg-Tolkmicko - Pogrodzie  </v>
          </cell>
          <cell r="O78" t="str">
            <v>Wydatki</v>
          </cell>
          <cell r="P78" t="str">
            <v>Bieżący</v>
          </cell>
        </row>
        <row r="79">
          <cell r="G79" t="str">
            <v xml:space="preserve">Rozbudowa drogi wojewódzkiej nr 503 na odcinku Elbląg-Tolkmicko - Pogrodzie  </v>
          </cell>
          <cell r="O79" t="str">
            <v>Wydatki</v>
          </cell>
          <cell r="P79" t="str">
            <v>Bieżący</v>
          </cell>
        </row>
        <row r="80">
          <cell r="G80" t="str">
            <v xml:space="preserve">Rozbudowa drogi wojewódzkiej nr 503 na odcinku Elbląg-Tolkmicko - Pogrodzie  </v>
          </cell>
          <cell r="O80" t="str">
            <v>Wydatki</v>
          </cell>
          <cell r="P80" t="str">
            <v>Bieżący</v>
          </cell>
        </row>
        <row r="81">
          <cell r="G81" t="str">
            <v xml:space="preserve">Rozbudowa drogi wojewódzkiej nr 503 na odcinku Elbląg-Tolkmicko - Pogrodzie  </v>
          </cell>
          <cell r="O81" t="str">
            <v>Wydatki</v>
          </cell>
          <cell r="P81" t="str">
            <v>Bieżący</v>
          </cell>
        </row>
        <row r="82">
          <cell r="G82" t="str">
            <v xml:space="preserve">Rozbudowa drogi wojewódzkiej nr 503 na odcinku Elbląg-Tolkmicko - Pogrodzie  </v>
          </cell>
          <cell r="O82" t="str">
            <v>Wydatki</v>
          </cell>
          <cell r="P82" t="str">
            <v>Bieżący</v>
          </cell>
        </row>
        <row r="83">
          <cell r="G83" t="str">
            <v xml:space="preserve">Rozbudowa drogi wojewódzkiej nr 503 na odcinku Elbląg-Tolkmicko - Pogrodzie  </v>
          </cell>
          <cell r="O83" t="str">
            <v>Wydatki</v>
          </cell>
          <cell r="P83" t="str">
            <v>Bieżący</v>
          </cell>
        </row>
        <row r="84">
          <cell r="G84" t="str">
            <v xml:space="preserve">Rozbudowa drogi wojewódzkiej nr 503 na odcinku Elbląg-Tolkmicko - Pogrodzie  </v>
          </cell>
          <cell r="O84" t="str">
            <v>Wydatki</v>
          </cell>
          <cell r="P84" t="str">
            <v>Bieżący</v>
          </cell>
        </row>
        <row r="85">
          <cell r="G85" t="str">
            <v xml:space="preserve">Rozbudowa drogi wojewódzkiej nr 503 na odcinku Elbląg-Tolkmicko - Pogrodzie  </v>
          </cell>
          <cell r="O85" t="str">
            <v>Wydatki</v>
          </cell>
          <cell r="P85" t="str">
            <v>Bieżący</v>
          </cell>
        </row>
        <row r="86">
          <cell r="G86" t="str">
            <v xml:space="preserve">Rozbudowa drogi wojewódzkiej nr 503 na odcinku Elbląg-Tolkmicko - Pogrodzie  </v>
          </cell>
          <cell r="O86" t="str">
            <v>Wydatki</v>
          </cell>
          <cell r="P86" t="str">
            <v>Bieżący</v>
          </cell>
        </row>
        <row r="87">
          <cell r="G87" t="str">
            <v xml:space="preserve">Rozbudowa drogi wojewódzkiej nr 503 na odcinku Elbląg-Tolkmicko - Pogrodzie  </v>
          </cell>
          <cell r="O87" t="str">
            <v>Wydatki</v>
          </cell>
          <cell r="P87" t="str">
            <v>Bieżący</v>
          </cell>
        </row>
        <row r="88">
          <cell r="G88" t="str">
            <v xml:space="preserve">Rozbudowa drogi wojewódzkiej nr 503 na odcinku Elbląg-Tolkmicko - Pogrodzie  </v>
          </cell>
          <cell r="O88" t="str">
            <v>Wydatki</v>
          </cell>
          <cell r="P88" t="str">
            <v>Bieżący</v>
          </cell>
        </row>
        <row r="89">
          <cell r="G89" t="str">
            <v xml:space="preserve">Rozbudowa drogi wojewódzkiej nr 503 na odcinku Elbląg-Tolkmicko - Pogrodzie  </v>
          </cell>
          <cell r="O89" t="str">
            <v>Wydatki</v>
          </cell>
          <cell r="P89" t="str">
            <v>Bieżący</v>
          </cell>
        </row>
        <row r="90">
          <cell r="G90" t="str">
            <v xml:space="preserve">Rozbudowa drogi wojewódzkiej nr 503 na odcinku Elbląg-Tolkmicko - Pogrodzie  </v>
          </cell>
          <cell r="O90" t="str">
            <v>Wydatki</v>
          </cell>
          <cell r="P90" t="str">
            <v>Bieżący</v>
          </cell>
        </row>
        <row r="91">
          <cell r="G91" t="str">
            <v xml:space="preserve">Rozbudowa drogi wojewódzkiej nr 503 na odcinku Elbląg-Tolkmicko - Pogrodzie  </v>
          </cell>
          <cell r="O91" t="str">
            <v>Wydatki</v>
          </cell>
          <cell r="P91" t="str">
            <v>Bieżący</v>
          </cell>
        </row>
        <row r="92">
          <cell r="G92" t="str">
            <v xml:space="preserve">Rozbudowa drogi wojewódzkiej nr 503 na odcinku Elbląg-Tolkmicko - Pogrodzie  </v>
          </cell>
          <cell r="K92">
            <v>17442</v>
          </cell>
          <cell r="O92" t="str">
            <v>Wydatki</v>
          </cell>
          <cell r="P92" t="str">
            <v>Majątkowy</v>
          </cell>
        </row>
        <row r="93">
          <cell r="G93" t="str">
            <v xml:space="preserve">Rozbudowa drogi wojewódzkiej nr 503 na odcinku Elbląg-Tolkmicko - Pogrodzie  </v>
          </cell>
          <cell r="O93" t="str">
            <v>Wydatki</v>
          </cell>
          <cell r="P93" t="str">
            <v>Majątkowy</v>
          </cell>
        </row>
        <row r="94">
          <cell r="G94" t="str">
            <v xml:space="preserve">Rozbudowa drogi wojewódzkiej nr 503 na odcinku Elbląg-Tolkmicko - Pogrodzie  </v>
          </cell>
          <cell r="O94" t="str">
            <v>Wydatki</v>
          </cell>
          <cell r="P94" t="str">
            <v>Majątkowy</v>
          </cell>
        </row>
        <row r="95">
          <cell r="G95" t="str">
            <v xml:space="preserve">Rozbudowa drogi wojewódzkiej nr 503 na odcinku Elbląg-Tolkmicko - Pogrodzie  </v>
          </cell>
          <cell r="O95" t="str">
            <v>Wydatki</v>
          </cell>
          <cell r="P95" t="str">
            <v>Majątkowy</v>
          </cell>
        </row>
        <row r="96">
          <cell r="G96" t="str">
            <v xml:space="preserve">Rozbudowa drogi wojewódzkiej nr 503 na odcinku Elbląg-Tolkmicko - Pogrodzie  </v>
          </cell>
          <cell r="O96" t="str">
            <v>Wydatki</v>
          </cell>
          <cell r="P96" t="str">
            <v>Majątkowy</v>
          </cell>
        </row>
        <row r="97">
          <cell r="G97" t="str">
            <v xml:space="preserve">Rozbudowa drogi wojewódzkiej nr 503 na odcinku Elbląg-Tolkmicko - Pogrodzie  </v>
          </cell>
          <cell r="O97" t="str">
            <v>Wydatki</v>
          </cell>
          <cell r="P97" t="str">
            <v>Majątkowy</v>
          </cell>
        </row>
        <row r="98">
          <cell r="G98" t="str">
            <v xml:space="preserve">Rozbudowa drogi wojewódzkiej nr 503 na odcinku Elbląg-Tolkmicko - Pogrodzie  </v>
          </cell>
          <cell r="O98" t="str">
            <v>Wydatki</v>
          </cell>
          <cell r="P98" t="str">
            <v>Bieżący</v>
          </cell>
        </row>
        <row r="99">
          <cell r="G99" t="str">
            <v xml:space="preserve">Rozbudowa drogi wojewódzkiej nr 503 na odcinku Elbląg-Tolkmicko - Pogrodzie  </v>
          </cell>
          <cell r="O99" t="str">
            <v>Wydatki</v>
          </cell>
          <cell r="P99" t="str">
            <v>Bieżący</v>
          </cell>
        </row>
        <row r="100">
          <cell r="G100" t="str">
            <v xml:space="preserve">Rozbudowa drogi wojewódzkiej nr 503 na odcinku Elbląg-Tolkmicko - Pogrodzie  </v>
          </cell>
          <cell r="O100" t="str">
            <v>Wydatki</v>
          </cell>
          <cell r="P100" t="str">
            <v>Bieżący</v>
          </cell>
        </row>
        <row r="101">
          <cell r="G101" t="str">
            <v xml:space="preserve">Rozbudowa drogi wojewódzkiej nr 503 na odcinku Elbląg-Tolkmicko - Pogrodzie  </v>
          </cell>
          <cell r="O101" t="str">
            <v>Wydatki</v>
          </cell>
          <cell r="P101" t="str">
            <v>Bieżący</v>
          </cell>
        </row>
        <row r="102">
          <cell r="G102" t="str">
            <v xml:space="preserve">Rozbudowa drogi wojewódzkiej nr 503 na odcinku Elbląg-Tolkmicko - Pogrodzie  </v>
          </cell>
          <cell r="O102" t="str">
            <v>Wydatki</v>
          </cell>
          <cell r="P102" t="str">
            <v>Bieżący</v>
          </cell>
        </row>
        <row r="103">
          <cell r="G103" t="str">
            <v xml:space="preserve">Rozbudowa drogi wojewódzkiej nr 503 na odcinku Elbląg-Tolkmicko - Pogrodzie  </v>
          </cell>
          <cell r="O103" t="str">
            <v>Wydatki</v>
          </cell>
          <cell r="P103" t="str">
            <v>Bieżący</v>
          </cell>
        </row>
        <row r="104">
          <cell r="G104" t="str">
            <v xml:space="preserve">Rozbudowa drogi wojewódzkiej nr 503 na odcinku Elbląg-Tolkmicko - Pogrodzie  </v>
          </cell>
          <cell r="O104" t="str">
            <v>Wydatki</v>
          </cell>
          <cell r="P104" t="str">
            <v>Bieżący</v>
          </cell>
        </row>
        <row r="105">
          <cell r="G105" t="str">
            <v xml:space="preserve">Rozbudowa drogi wojewódzkiej nr 503 na odcinku Elbląg-Tolkmicko - Pogrodzie  </v>
          </cell>
          <cell r="O105" t="str">
            <v>Wydatki</v>
          </cell>
          <cell r="P105" t="str">
            <v>Bieżący</v>
          </cell>
        </row>
        <row r="106">
          <cell r="G106" t="str">
            <v xml:space="preserve">Rozbudowa drogi wojewódzkiej nr 503 na odcinku Elbląg-Tolkmicko - Pogrodzie  </v>
          </cell>
          <cell r="O106" t="str">
            <v>Wydatki</v>
          </cell>
          <cell r="P106" t="str">
            <v>Bieżący</v>
          </cell>
        </row>
        <row r="107">
          <cell r="G107" t="str">
            <v xml:space="preserve">Rozbudowa drogi wojewódzkiej nr 503 na odcinku Elbląg-Tolkmicko - Pogrodzie  </v>
          </cell>
          <cell r="O107" t="str">
            <v>Wydatki</v>
          </cell>
          <cell r="P107" t="str">
            <v>Bieżący</v>
          </cell>
        </row>
        <row r="108">
          <cell r="G108" t="str">
            <v xml:space="preserve">Rozbudowa drogi wojewódzkiej nr 503 na odcinku Elbląg-Tolkmicko - Pogrodzie  </v>
          </cell>
          <cell r="O108" t="str">
            <v>Wydatki</v>
          </cell>
          <cell r="P108" t="str">
            <v>Bieżący</v>
          </cell>
        </row>
        <row r="109">
          <cell r="G109" t="str">
            <v xml:space="preserve">Rozbudowa drogi wojewódzkiej nr 503 na odcinku Elbląg-Tolkmicko - Pogrodzie  </v>
          </cell>
          <cell r="O109" t="str">
            <v>Wydatki</v>
          </cell>
          <cell r="P109" t="str">
            <v>Bieżący</v>
          </cell>
        </row>
        <row r="110">
          <cell r="G110" t="str">
            <v xml:space="preserve">Rozbudowa drogi wojewódzkiej nr 503 na odcinku Elbląg-Tolkmicko - Pogrodzie  </v>
          </cell>
          <cell r="O110" t="str">
            <v>Wydatki</v>
          </cell>
          <cell r="P110" t="str">
            <v>Bieżący</v>
          </cell>
        </row>
        <row r="111">
          <cell r="G111" t="str">
            <v xml:space="preserve">Rozbudowa drogi wojewódzkiej nr 503 na odcinku Elbląg-Tolkmicko - Pogrodzie  </v>
          </cell>
          <cell r="O111" t="str">
            <v>Wydatki</v>
          </cell>
          <cell r="P111" t="str">
            <v>Bieżący</v>
          </cell>
        </row>
        <row r="112">
          <cell r="G112" t="str">
            <v xml:space="preserve">Rozbudowa drogi wojewódzkiej nr 503 na odcinku Elbląg-Tolkmicko - Pogrodzie  </v>
          </cell>
          <cell r="O112" t="str">
            <v>Wydatki</v>
          </cell>
          <cell r="P112" t="str">
            <v>Bieżący</v>
          </cell>
        </row>
        <row r="113">
          <cell r="G113" t="str">
            <v xml:space="preserve">Rozbudowa drogi wojewódzkiej nr 503 na odcinku Elbląg-Tolkmicko - Pogrodzie  </v>
          </cell>
          <cell r="O113" t="str">
            <v>Wydatki</v>
          </cell>
          <cell r="P113" t="str">
            <v>Bieżący</v>
          </cell>
        </row>
        <row r="114">
          <cell r="G114" t="str">
            <v xml:space="preserve">Rozbudowa drogi wojewódzkiej nr 503 na odcinku Elbląg-Tolkmicko - Pogrodzie  </v>
          </cell>
          <cell r="O114" t="str">
            <v>Wydatki</v>
          </cell>
          <cell r="P114" t="str">
            <v>Bieżący</v>
          </cell>
        </row>
        <row r="115">
          <cell r="G115" t="str">
            <v xml:space="preserve">Rozbudowa drogi wojewódzkiej nr 503 na odcinku Elbląg-Tolkmicko - Pogrodzie  </v>
          </cell>
          <cell r="O115" t="str">
            <v>Wydatki</v>
          </cell>
          <cell r="P115" t="str">
            <v>Bieżący</v>
          </cell>
        </row>
        <row r="116">
          <cell r="G116" t="str">
            <v xml:space="preserve">Rozbudowa drogi wojewódzkiej nr 503 na odcinku Elbląg-Tolkmicko - Pogrodzie  </v>
          </cell>
          <cell r="K116">
            <v>40698</v>
          </cell>
          <cell r="O116" t="str">
            <v>Wydatki</v>
          </cell>
          <cell r="P116" t="str">
            <v>Majątkowy</v>
          </cell>
        </row>
        <row r="117">
          <cell r="G117" t="str">
            <v xml:space="preserve">Rozbudowa drogi wojewódzkiej nr 503 na odcinku Elbląg-Tolkmicko - Pogrodzie  </v>
          </cell>
          <cell r="O117" t="str">
            <v>Wydatki</v>
          </cell>
          <cell r="P117" t="str">
            <v>Majątkowy</v>
          </cell>
        </row>
        <row r="118">
          <cell r="G118" t="str">
            <v xml:space="preserve">Rozbudowa drogi wojewódzkiej nr 503 na odcinku Elbląg-Tolkmicko - Pogrodzie  </v>
          </cell>
          <cell r="O118" t="str">
            <v>Wydatki</v>
          </cell>
          <cell r="P118" t="str">
            <v>Majątkowy</v>
          </cell>
        </row>
        <row r="119">
          <cell r="G119" t="str">
            <v xml:space="preserve">Rozbudowa drogi wojewódzkiej nr 503 na odcinku Elbląg-Tolkmicko - Pogrodzie  </v>
          </cell>
          <cell r="O119" t="str">
            <v>Wydatki</v>
          </cell>
          <cell r="P119" t="str">
            <v>Majątkowy</v>
          </cell>
        </row>
        <row r="120">
          <cell r="G120" t="str">
            <v xml:space="preserve">Rozbudowa drogi wojewódzkiej nr 503 na odcinku Elbląg-Tolkmicko - Pogrodzie  </v>
          </cell>
          <cell r="O120" t="str">
            <v>Wydatki</v>
          </cell>
          <cell r="P120" t="str">
            <v>Majątkowy</v>
          </cell>
        </row>
        <row r="121">
          <cell r="G121" t="str">
            <v xml:space="preserve">Rozbudowa drogi wojewódzkiej nr 503 na odcinku Elbląg-Tolkmicko - Pogrodzie  </v>
          </cell>
          <cell r="O121" t="str">
            <v>Wydatki</v>
          </cell>
          <cell r="P121" t="str">
            <v>Majątkowy</v>
          </cell>
        </row>
        <row r="122">
          <cell r="G122" t="str">
            <v xml:space="preserve">Rozbudowa drogi wojewódzkiej nr 503 na odcinku Elbląg-Tolkmicko - Pogrodzie  </v>
          </cell>
          <cell r="O122" t="str">
            <v>Dochody</v>
          </cell>
          <cell r="P122" t="str">
            <v>Bieżący</v>
          </cell>
        </row>
        <row r="123">
          <cell r="G123" t="str">
            <v xml:space="preserve">Rozbudowa drogi wojewódzkiej nr 503 na odcinku Elbląg-Tolkmicko - Pogrodzie  </v>
          </cell>
          <cell r="O123" t="str">
            <v>Dochody</v>
          </cell>
          <cell r="P123" t="str">
            <v>Bieżący</v>
          </cell>
        </row>
        <row r="124">
          <cell r="G124" t="str">
            <v xml:space="preserve">Rozbudowa drogi wojewódzkiej nr 503 na odcinku Elbląg-Tolkmicko - Pogrodzie  </v>
          </cell>
          <cell r="O124" t="str">
            <v>Dochody</v>
          </cell>
          <cell r="P124" t="str">
            <v>Bieżący</v>
          </cell>
        </row>
        <row r="125">
          <cell r="G125" t="str">
            <v xml:space="preserve">Rozbudowa drogi wojewódzkiej nr 503 na odcinku Elbląg-Tolkmicko - Pogrodzie  </v>
          </cell>
          <cell r="O125" t="str">
            <v>Dochody</v>
          </cell>
          <cell r="P125" t="str">
            <v>Bieżący</v>
          </cell>
        </row>
        <row r="126">
          <cell r="G126" t="str">
            <v xml:space="preserve">Rozbudowa drogi wojewódzkiej nr 503 na odcinku Elbląg-Tolkmicko - Pogrodzie  </v>
          </cell>
          <cell r="O126" t="str">
            <v>Dochody</v>
          </cell>
          <cell r="P126" t="str">
            <v>Bieżący</v>
          </cell>
        </row>
        <row r="127">
          <cell r="G127" t="str">
            <v xml:space="preserve">Rozbudowa drogi wojewódzkiej nr 503 na odcinku Elbląg-Tolkmicko - Pogrodzie  </v>
          </cell>
          <cell r="O127" t="str">
            <v>Dochody</v>
          </cell>
          <cell r="P127" t="str">
            <v>Bieżący</v>
          </cell>
        </row>
        <row r="128">
          <cell r="G128" t="str">
            <v xml:space="preserve">Rozbudowa drogi wojewódzkiej nr 503 na odcinku Elbląg-Tolkmicko - Pogrodzie  </v>
          </cell>
          <cell r="O128" t="str">
            <v>Dochody</v>
          </cell>
          <cell r="P128" t="str">
            <v>Majątkowy</v>
          </cell>
        </row>
        <row r="129">
          <cell r="G129" t="str">
            <v xml:space="preserve">Rozbudowa drogi wojewódzkiej nr 503 na odcinku Elbląg-Tolkmicko - Pogrodzie  </v>
          </cell>
          <cell r="O129" t="str">
            <v>Dochody</v>
          </cell>
          <cell r="P129" t="str">
            <v>Majątkowy</v>
          </cell>
        </row>
        <row r="130">
          <cell r="G130" t="str">
            <v xml:space="preserve">Rozbudowa drogi wojewódzkiej nr 503 na odcinku Elbląg-Tolkmicko - Pogrodzie  </v>
          </cell>
          <cell r="O130" t="str">
            <v>Dochody</v>
          </cell>
          <cell r="P130" t="str">
            <v>Majątkowy</v>
          </cell>
        </row>
        <row r="131">
          <cell r="G131" t="str">
            <v xml:space="preserve">Rozbudowa drogi wojewódzkiej nr 503 na odcinku Elbląg-Tolkmicko - Pogrodzie  </v>
          </cell>
          <cell r="O131" t="str">
            <v>Dochody</v>
          </cell>
          <cell r="P131" t="str">
            <v>Majątkowy</v>
          </cell>
        </row>
        <row r="132">
          <cell r="G132" t="str">
            <v xml:space="preserve">Rozbudowa drogi wojewódzkiej nr 503 na odcinku Elbląg-Tolkmicko - Pogrodzie  </v>
          </cell>
          <cell r="O132" t="str">
            <v>Dochody</v>
          </cell>
          <cell r="P132" t="str">
            <v>Majątkowy</v>
          </cell>
        </row>
        <row r="133">
          <cell r="G133" t="str">
            <v xml:space="preserve">Rozbudowa drogi wojewódzkiej nr 503 na odcinku Elbląg-Tolkmicko - Pogrodzie  </v>
          </cell>
          <cell r="O133" t="str">
            <v>Dochody</v>
          </cell>
          <cell r="P133" t="str">
            <v>Majątkowy</v>
          </cell>
        </row>
        <row r="134">
          <cell r="G134" t="str">
            <v>Rozbudowa drogi wojewódzkiej nr 519 na odcinku Małdyty - Morąg</v>
          </cell>
          <cell r="O134" t="str">
            <v>Wydatki</v>
          </cell>
          <cell r="P134" t="str">
            <v>Bieżący</v>
          </cell>
        </row>
        <row r="135">
          <cell r="G135" t="str">
            <v>Rozbudowa drogi wojewódzkiej nr 519 na odcinku Małdyty - Morąg</v>
          </cell>
          <cell r="O135" t="str">
            <v>Wydatki</v>
          </cell>
          <cell r="P135" t="str">
            <v>Bieżący</v>
          </cell>
        </row>
        <row r="136">
          <cell r="G136" t="str">
            <v>Rozbudowa drogi wojewódzkiej nr 519 na odcinku Małdyty - Morąg</v>
          </cell>
          <cell r="O136" t="str">
            <v>Wydatki</v>
          </cell>
          <cell r="P136" t="str">
            <v>Bieżący</v>
          </cell>
        </row>
        <row r="137">
          <cell r="G137" t="str">
            <v>Rozbudowa drogi wojewódzkiej nr 519 na odcinku Małdyty - Morąg</v>
          </cell>
          <cell r="O137" t="str">
            <v>Wydatki</v>
          </cell>
          <cell r="P137" t="str">
            <v>Bieżący</v>
          </cell>
        </row>
        <row r="138">
          <cell r="G138" t="str">
            <v>Rozbudowa drogi wojewódzkiej nr 519 na odcinku Małdyty - Morąg</v>
          </cell>
          <cell r="O138" t="str">
            <v>Wydatki</v>
          </cell>
          <cell r="P138" t="str">
            <v>Bieżący</v>
          </cell>
        </row>
        <row r="139">
          <cell r="G139" t="str">
            <v>Rozbudowa drogi wojewódzkiej nr 519 na odcinku Małdyty - Morąg</v>
          </cell>
          <cell r="O139" t="str">
            <v>Wydatki</v>
          </cell>
          <cell r="P139" t="str">
            <v>Bieżący</v>
          </cell>
        </row>
        <row r="140">
          <cell r="G140" t="str">
            <v>Rozbudowa drogi wojewódzkiej nr 519 na odcinku Małdyty - Morąg</v>
          </cell>
          <cell r="O140" t="str">
            <v>Wydatki</v>
          </cell>
          <cell r="P140" t="str">
            <v>Bieżący</v>
          </cell>
        </row>
        <row r="141">
          <cell r="G141" t="str">
            <v>Rozbudowa drogi wojewódzkiej nr 519 na odcinku Małdyty - Morąg</v>
          </cell>
          <cell r="O141" t="str">
            <v>Wydatki</v>
          </cell>
          <cell r="P141" t="str">
            <v>Bieżący</v>
          </cell>
        </row>
        <row r="142">
          <cell r="G142" t="str">
            <v>Rozbudowa drogi wojewódzkiej nr 519 na odcinku Małdyty - Morąg</v>
          </cell>
          <cell r="O142" t="str">
            <v>Wydatki</v>
          </cell>
          <cell r="P142" t="str">
            <v>Bieżący</v>
          </cell>
        </row>
        <row r="143">
          <cell r="G143" t="str">
            <v>Rozbudowa drogi wojewódzkiej nr 519 na odcinku Małdyty - Morąg</v>
          </cell>
          <cell r="O143" t="str">
            <v>Wydatki</v>
          </cell>
          <cell r="P143" t="str">
            <v>Bieżący</v>
          </cell>
        </row>
        <row r="144">
          <cell r="G144" t="str">
            <v>Rozbudowa drogi wojewódzkiej nr 519 na odcinku Małdyty - Morąg</v>
          </cell>
          <cell r="O144" t="str">
            <v>Wydatki</v>
          </cell>
          <cell r="P144" t="str">
            <v>Bieżący</v>
          </cell>
        </row>
        <row r="145">
          <cell r="G145" t="str">
            <v>Rozbudowa drogi wojewódzkiej nr 519 na odcinku Małdyty - Morąg</v>
          </cell>
          <cell r="O145" t="str">
            <v>Wydatki</v>
          </cell>
          <cell r="P145" t="str">
            <v>Bieżący</v>
          </cell>
        </row>
        <row r="146">
          <cell r="G146" t="str">
            <v>Rozbudowa drogi wojewódzkiej nr 519 na odcinku Małdyty - Morąg</v>
          </cell>
          <cell r="O146" t="str">
            <v>Wydatki</v>
          </cell>
          <cell r="P146" t="str">
            <v>Majątkowy</v>
          </cell>
        </row>
        <row r="147">
          <cell r="G147" t="str">
            <v>Rozbudowa drogi wojewódzkiej nr 519 na odcinku Małdyty - Morąg</v>
          </cell>
          <cell r="O147" t="str">
            <v>Wydatki</v>
          </cell>
          <cell r="P147" t="str">
            <v>Majątkowy</v>
          </cell>
        </row>
        <row r="148">
          <cell r="G148" t="str">
            <v>Rozbudowa drogi wojewódzkiej nr 519 na odcinku Małdyty - Morąg</v>
          </cell>
          <cell r="O148" t="str">
            <v>Wydatki</v>
          </cell>
          <cell r="P148" t="str">
            <v>Majątkowy</v>
          </cell>
        </row>
        <row r="149">
          <cell r="G149" t="str">
            <v>Rozbudowa drogi wojewódzkiej nr 519 na odcinku Małdyty - Morąg</v>
          </cell>
          <cell r="O149" t="str">
            <v>Wydatki</v>
          </cell>
          <cell r="P149" t="str">
            <v>Majątkowy</v>
          </cell>
        </row>
        <row r="150">
          <cell r="G150" t="str">
            <v>Rozbudowa drogi wojewódzkiej nr 519 na odcinku Małdyty - Morąg</v>
          </cell>
          <cell r="O150" t="str">
            <v>Wydatki</v>
          </cell>
          <cell r="P150" t="str">
            <v>Majątkowy</v>
          </cell>
        </row>
        <row r="151">
          <cell r="G151" t="str">
            <v>Rozbudowa drogi wojewódzkiej nr 519 na odcinku Małdyty - Morąg</v>
          </cell>
          <cell r="O151" t="str">
            <v>Wydatki</v>
          </cell>
          <cell r="P151" t="str">
            <v>Majątkowy</v>
          </cell>
        </row>
        <row r="152">
          <cell r="G152" t="str">
            <v>Rozbudowa drogi wojewódzkiej nr 519 na odcinku Małdyty - Morąg</v>
          </cell>
          <cell r="O152" t="str">
            <v>Wydatki</v>
          </cell>
          <cell r="P152" t="str">
            <v>Bieżący</v>
          </cell>
        </row>
        <row r="153">
          <cell r="G153" t="str">
            <v>Rozbudowa drogi wojewódzkiej nr 519 na odcinku Małdyty - Morąg</v>
          </cell>
          <cell r="O153" t="str">
            <v>Wydatki</v>
          </cell>
          <cell r="P153" t="str">
            <v>Bieżący</v>
          </cell>
        </row>
        <row r="154">
          <cell r="G154" t="str">
            <v>Rozbudowa drogi wojewódzkiej nr 519 na odcinku Małdyty - Morąg</v>
          </cell>
          <cell r="O154" t="str">
            <v>Wydatki</v>
          </cell>
          <cell r="P154" t="str">
            <v>Bieżący</v>
          </cell>
        </row>
        <row r="155">
          <cell r="G155" t="str">
            <v>Rozbudowa drogi wojewódzkiej nr 519 na odcinku Małdyty - Morąg</v>
          </cell>
          <cell r="O155" t="str">
            <v>Wydatki</v>
          </cell>
          <cell r="P155" t="str">
            <v>Bieżący</v>
          </cell>
        </row>
        <row r="156">
          <cell r="G156" t="str">
            <v>Rozbudowa drogi wojewódzkiej nr 519 na odcinku Małdyty - Morąg</v>
          </cell>
          <cell r="O156" t="str">
            <v>Wydatki</v>
          </cell>
          <cell r="P156" t="str">
            <v>Bieżący</v>
          </cell>
        </row>
        <row r="157">
          <cell r="G157" t="str">
            <v>Rozbudowa drogi wojewódzkiej nr 519 na odcinku Małdyty - Morąg</v>
          </cell>
          <cell r="O157" t="str">
            <v>Wydatki</v>
          </cell>
          <cell r="P157" t="str">
            <v>Bieżący</v>
          </cell>
        </row>
        <row r="158">
          <cell r="G158" t="str">
            <v>Rozbudowa drogi wojewódzkiej nr 519 na odcinku Małdyty - Morąg</v>
          </cell>
          <cell r="O158" t="str">
            <v>Wydatki</v>
          </cell>
          <cell r="P158" t="str">
            <v>Bieżący</v>
          </cell>
        </row>
        <row r="159">
          <cell r="G159" t="str">
            <v>Rozbudowa drogi wojewódzkiej nr 519 na odcinku Małdyty - Morąg</v>
          </cell>
          <cell r="O159" t="str">
            <v>Wydatki</v>
          </cell>
          <cell r="P159" t="str">
            <v>Bieżący</v>
          </cell>
        </row>
        <row r="160">
          <cell r="G160" t="str">
            <v>Rozbudowa drogi wojewódzkiej nr 519 na odcinku Małdyty - Morąg</v>
          </cell>
          <cell r="O160" t="str">
            <v>Wydatki</v>
          </cell>
          <cell r="P160" t="str">
            <v>Bieżący</v>
          </cell>
        </row>
        <row r="161">
          <cell r="G161" t="str">
            <v>Rozbudowa drogi wojewódzkiej nr 519 na odcinku Małdyty - Morąg</v>
          </cell>
          <cell r="O161" t="str">
            <v>Wydatki</v>
          </cell>
          <cell r="P161" t="str">
            <v>Bieżący</v>
          </cell>
        </row>
        <row r="162">
          <cell r="G162" t="str">
            <v>Rozbudowa drogi wojewódzkiej nr 519 na odcinku Małdyty - Morąg</v>
          </cell>
          <cell r="O162" t="str">
            <v>Wydatki</v>
          </cell>
          <cell r="P162" t="str">
            <v>Bieżący</v>
          </cell>
        </row>
        <row r="163">
          <cell r="G163" t="str">
            <v>Rozbudowa drogi wojewódzkiej nr 519 na odcinku Małdyty - Morąg</v>
          </cell>
          <cell r="O163" t="str">
            <v>Wydatki</v>
          </cell>
          <cell r="P163" t="str">
            <v>Bieżący</v>
          </cell>
        </row>
        <row r="164">
          <cell r="G164" t="str">
            <v>Rozbudowa drogi wojewódzkiej nr 519 na odcinku Małdyty - Morąg</v>
          </cell>
          <cell r="O164" t="str">
            <v>Wydatki</v>
          </cell>
          <cell r="P164" t="str">
            <v>Majątkowy</v>
          </cell>
        </row>
        <row r="165">
          <cell r="G165" t="str">
            <v>Rozbudowa drogi wojewódzkiej nr 519 na odcinku Małdyty - Morąg</v>
          </cell>
          <cell r="O165" t="str">
            <v>Wydatki</v>
          </cell>
          <cell r="P165" t="str">
            <v>Majątkowy</v>
          </cell>
        </row>
        <row r="166">
          <cell r="G166" t="str">
            <v>Rozbudowa drogi wojewódzkiej nr 519 na odcinku Małdyty - Morąg</v>
          </cell>
          <cell r="O166" t="str">
            <v>Wydatki</v>
          </cell>
          <cell r="P166" t="str">
            <v>Majątkowy</v>
          </cell>
        </row>
        <row r="167">
          <cell r="G167" t="str">
            <v>Rozbudowa drogi wojewódzkiej nr 519 na odcinku Małdyty - Morąg</v>
          </cell>
          <cell r="O167" t="str">
            <v>Wydatki</v>
          </cell>
          <cell r="P167" t="str">
            <v>Majątkowy</v>
          </cell>
        </row>
        <row r="168">
          <cell r="G168" t="str">
            <v>Rozbudowa drogi wojewódzkiej nr 519 na odcinku Małdyty - Morąg</v>
          </cell>
          <cell r="O168" t="str">
            <v>Wydatki</v>
          </cell>
          <cell r="P168" t="str">
            <v>Majątkowy</v>
          </cell>
        </row>
        <row r="169">
          <cell r="G169" t="str">
            <v>Rozbudowa drogi wojewódzkiej nr 519 na odcinku Małdyty - Morąg</v>
          </cell>
          <cell r="O169" t="str">
            <v>Wydatki</v>
          </cell>
          <cell r="P169" t="str">
            <v>Majątkowy</v>
          </cell>
        </row>
        <row r="170">
          <cell r="G170" t="str">
            <v>Rozbudowa drogi wojewódzkiej nr 519 na odcinku Małdyty - Morąg</v>
          </cell>
          <cell r="O170" t="str">
            <v>Dochody</v>
          </cell>
          <cell r="P170" t="str">
            <v>Bieżący</v>
          </cell>
        </row>
        <row r="171">
          <cell r="G171" t="str">
            <v>Rozbudowa drogi wojewódzkiej nr 519 na odcinku Małdyty - Morąg</v>
          </cell>
          <cell r="O171" t="str">
            <v>Dochody</v>
          </cell>
          <cell r="P171" t="str">
            <v>Bieżący</v>
          </cell>
        </row>
        <row r="172">
          <cell r="G172" t="str">
            <v>Rozbudowa drogi wojewódzkiej nr 519 na odcinku Małdyty - Morąg</v>
          </cell>
          <cell r="O172" t="str">
            <v>Dochody</v>
          </cell>
          <cell r="P172" t="str">
            <v>Bieżący</v>
          </cell>
        </row>
        <row r="173">
          <cell r="G173" t="str">
            <v>Rozbudowa drogi wojewódzkiej nr 519 na odcinku Małdyty - Morąg</v>
          </cell>
          <cell r="O173" t="str">
            <v>Dochody</v>
          </cell>
          <cell r="P173" t="str">
            <v>Bieżący</v>
          </cell>
        </row>
        <row r="174">
          <cell r="G174" t="str">
            <v>Rozbudowa drogi wojewódzkiej nr 519 na odcinku Małdyty - Morąg</v>
          </cell>
          <cell r="O174" t="str">
            <v>Dochody</v>
          </cell>
          <cell r="P174" t="str">
            <v>Bieżący</v>
          </cell>
        </row>
        <row r="175">
          <cell r="G175" t="str">
            <v>Rozbudowa drogi wojewódzkiej nr 519 na odcinku Małdyty - Morąg</v>
          </cell>
          <cell r="O175" t="str">
            <v>Dochody</v>
          </cell>
          <cell r="P175" t="str">
            <v>Bieżący</v>
          </cell>
        </row>
        <row r="176">
          <cell r="G176" t="str">
            <v>Rozbudowa drogi wojewódzkiej nr 519 na odcinku Małdyty - Morąg</v>
          </cell>
          <cell r="O176" t="str">
            <v>Dochody</v>
          </cell>
          <cell r="P176" t="str">
            <v>Majątkowy</v>
          </cell>
        </row>
        <row r="177">
          <cell r="G177" t="str">
            <v>Rozbudowa drogi wojewódzkiej nr 519 na odcinku Małdyty - Morąg</v>
          </cell>
          <cell r="O177" t="str">
            <v>Dochody</v>
          </cell>
          <cell r="P177" t="str">
            <v>Majątkowy</v>
          </cell>
        </row>
        <row r="178">
          <cell r="G178" t="str">
            <v>Rozbudowa drogi wojewódzkiej nr 519 na odcinku Małdyty - Morąg</v>
          </cell>
          <cell r="O178" t="str">
            <v>Dochody</v>
          </cell>
          <cell r="P178" t="str">
            <v>Majątkowy</v>
          </cell>
        </row>
        <row r="179">
          <cell r="G179" t="str">
            <v>Rozbudowa drogi wojewódzkiej nr 519 na odcinku Małdyty - Morąg</v>
          </cell>
          <cell r="O179" t="str">
            <v>Dochody</v>
          </cell>
          <cell r="P179" t="str">
            <v>Majątkowy</v>
          </cell>
        </row>
        <row r="180">
          <cell r="G180" t="str">
            <v>Rozbudowa drogi wojewódzkiej nr 519 na odcinku Małdyty - Morąg</v>
          </cell>
          <cell r="O180" t="str">
            <v>Dochody</v>
          </cell>
          <cell r="P180" t="str">
            <v>Majątkowy</v>
          </cell>
        </row>
        <row r="181">
          <cell r="G181" t="str">
            <v>Rozbudowa drogi wojewódzkiej nr 519 na odcinku Małdyty - Morąg</v>
          </cell>
          <cell r="O181" t="str">
            <v>Dochody</v>
          </cell>
          <cell r="P181" t="str">
            <v>Majątkowy</v>
          </cell>
        </row>
        <row r="182">
          <cell r="G182" t="str">
            <v>Rozbudowa drogi wojewódzkiej nr 592 w ciągu ul. Kętrzyńskiej i Bohaterów Warszawy w m. Bartoszyce</v>
          </cell>
          <cell r="O182" t="str">
            <v>Wydatki</v>
          </cell>
          <cell r="P182" t="str">
            <v>Bieżący</v>
          </cell>
        </row>
        <row r="183">
          <cell r="G183" t="str">
            <v>Rozbudowa drogi wojewódzkiej nr 592 w ciągu ul. Kętrzyńskiej i Bohaterów Warszawy w m. Bartoszyce</v>
          </cell>
          <cell r="O183" t="str">
            <v>Wydatki</v>
          </cell>
          <cell r="P183" t="str">
            <v>Bieżący</v>
          </cell>
        </row>
        <row r="184">
          <cell r="G184" t="str">
            <v>Rozbudowa drogi wojewódzkiej nr 592 w ciągu ul. Kętrzyńskiej i Bohaterów Warszawy w m. Bartoszyce</v>
          </cell>
          <cell r="O184" t="str">
            <v>Wydatki</v>
          </cell>
          <cell r="P184" t="str">
            <v>Bieżący</v>
          </cell>
        </row>
        <row r="185">
          <cell r="G185" t="str">
            <v>Rozbudowa drogi wojewódzkiej nr 592 w ciągu ul. Kętrzyńskiej i Bohaterów Warszawy w m. Bartoszyce</v>
          </cell>
          <cell r="O185" t="str">
            <v>Wydatki</v>
          </cell>
          <cell r="P185" t="str">
            <v>Bieżący</v>
          </cell>
        </row>
        <row r="186">
          <cell r="G186" t="str">
            <v>Rozbudowa drogi wojewódzkiej nr 592 w ciągu ul. Kętrzyńskiej i Bohaterów Warszawy w m. Bartoszyce</v>
          </cell>
          <cell r="O186" t="str">
            <v>Wydatki</v>
          </cell>
          <cell r="P186" t="str">
            <v>Bieżący</v>
          </cell>
        </row>
        <row r="187">
          <cell r="G187" t="str">
            <v>Rozbudowa drogi wojewódzkiej nr 592 w ciągu ul. Kętrzyńskiej i Bohaterów Warszawy w m. Bartoszyce</v>
          </cell>
          <cell r="O187" t="str">
            <v>Wydatki</v>
          </cell>
          <cell r="P187" t="str">
            <v>Bieżący</v>
          </cell>
        </row>
        <row r="188">
          <cell r="G188" t="str">
            <v>Rozbudowa drogi wojewódzkiej nr 592 w ciągu ul. Kętrzyńskiej i Bohaterów Warszawy w m. Bartoszyce</v>
          </cell>
          <cell r="O188" t="str">
            <v>Wydatki</v>
          </cell>
          <cell r="P188" t="str">
            <v>Bieżący</v>
          </cell>
        </row>
        <row r="189">
          <cell r="G189" t="str">
            <v>Rozbudowa drogi wojewódzkiej nr 592 w ciągu ul. Kętrzyńskiej i Bohaterów Warszawy w m. Bartoszyce</v>
          </cell>
          <cell r="O189" t="str">
            <v>Wydatki</v>
          </cell>
          <cell r="P189" t="str">
            <v>Bieżący</v>
          </cell>
        </row>
        <row r="190">
          <cell r="G190" t="str">
            <v>Rozbudowa drogi wojewódzkiej nr 592 w ciągu ul. Kętrzyńskiej i Bohaterów Warszawy w m. Bartoszyce</v>
          </cell>
          <cell r="O190" t="str">
            <v>Wydatki</v>
          </cell>
          <cell r="P190" t="str">
            <v>Bieżący</v>
          </cell>
        </row>
        <row r="191">
          <cell r="G191" t="str">
            <v>Rozbudowa drogi wojewódzkiej nr 592 w ciągu ul. Kętrzyńskiej i Bohaterów Warszawy w m. Bartoszyce</v>
          </cell>
          <cell r="O191" t="str">
            <v>Wydatki</v>
          </cell>
          <cell r="P191" t="str">
            <v>Bieżący</v>
          </cell>
        </row>
        <row r="192">
          <cell r="G192" t="str">
            <v>Rozbudowa drogi wojewódzkiej nr 592 w ciągu ul. Kętrzyńskiej i Bohaterów Warszawy w m. Bartoszyce</v>
          </cell>
          <cell r="O192" t="str">
            <v>Wydatki</v>
          </cell>
          <cell r="P192" t="str">
            <v>Bieżący</v>
          </cell>
        </row>
        <row r="193">
          <cell r="G193" t="str">
            <v>Rozbudowa drogi wojewódzkiej nr 592 w ciągu ul. Kętrzyńskiej i Bohaterów Warszawy w m. Bartoszyce</v>
          </cell>
          <cell r="O193" t="str">
            <v>Wydatki</v>
          </cell>
          <cell r="P193" t="str">
            <v>Bieżący</v>
          </cell>
        </row>
        <row r="194">
          <cell r="G194" t="str">
            <v>Rozbudowa drogi wojewódzkiej nr 592 w ciągu ul. Kętrzyńskiej i Bohaterów Warszawy w m. Bartoszyce</v>
          </cell>
          <cell r="O194" t="str">
            <v>Wydatki</v>
          </cell>
          <cell r="P194" t="str">
            <v>Bieżący</v>
          </cell>
        </row>
        <row r="195">
          <cell r="G195" t="str">
            <v>Rozbudowa drogi wojewódzkiej nr 592 w ciągu ul. Kętrzyńskiej i Bohaterów Warszawy w m. Bartoszyce</v>
          </cell>
          <cell r="O195" t="str">
            <v>Wydatki</v>
          </cell>
          <cell r="P195" t="str">
            <v>Bieżący</v>
          </cell>
        </row>
        <row r="196">
          <cell r="G196" t="str">
            <v>Rozbudowa drogi wojewódzkiej nr 592 w ciągu ul. Kętrzyńskiej i Bohaterów Warszawy w m. Bartoszyce</v>
          </cell>
          <cell r="O196" t="str">
            <v>Wydatki</v>
          </cell>
          <cell r="P196" t="str">
            <v>Bieżący</v>
          </cell>
        </row>
        <row r="197">
          <cell r="G197" t="str">
            <v>Rozbudowa drogi wojewódzkiej nr 592 w ciągu ul. Kętrzyńskiej i Bohaterów Warszawy w m. Bartoszyce</v>
          </cell>
          <cell r="O197" t="str">
            <v>Wydatki</v>
          </cell>
          <cell r="P197" t="str">
            <v>Bieżący</v>
          </cell>
        </row>
        <row r="198">
          <cell r="G198" t="str">
            <v>Rozbudowa drogi wojewódzkiej nr 592 w ciągu ul. Kętrzyńskiej i Bohaterów Warszawy w m. Bartoszyce</v>
          </cell>
          <cell r="O198" t="str">
            <v>Wydatki</v>
          </cell>
          <cell r="P198" t="str">
            <v>Bieżący</v>
          </cell>
        </row>
        <row r="199">
          <cell r="G199" t="str">
            <v>Rozbudowa drogi wojewódzkiej nr 592 w ciągu ul. Kętrzyńskiej i Bohaterów Warszawy w m. Bartoszyce</v>
          </cell>
          <cell r="O199" t="str">
            <v>Wydatki</v>
          </cell>
          <cell r="P199" t="str">
            <v>Bieżący</v>
          </cell>
        </row>
        <row r="200">
          <cell r="G200" t="str">
            <v>Rozbudowa drogi wojewódzkiej nr 592 w ciągu ul. Kętrzyńskiej i Bohaterów Warszawy w m. Bartoszyce</v>
          </cell>
          <cell r="O200" t="str">
            <v>Wydatki</v>
          </cell>
          <cell r="P200" t="str">
            <v>Bieżący</v>
          </cell>
        </row>
        <row r="201">
          <cell r="G201" t="str">
            <v>Rozbudowa drogi wojewódzkiej nr 592 w ciągu ul. Kętrzyńskiej i Bohaterów Warszawy w m. Bartoszyce</v>
          </cell>
          <cell r="O201" t="str">
            <v>Wydatki</v>
          </cell>
          <cell r="P201" t="str">
            <v>Bieżący</v>
          </cell>
        </row>
        <row r="202">
          <cell r="G202" t="str">
            <v>Rozbudowa drogi wojewódzkiej nr 592 w ciągu ul. Kętrzyńskiej i Bohaterów Warszawy w m. Bartoszyce</v>
          </cell>
          <cell r="O202" t="str">
            <v>Wydatki</v>
          </cell>
          <cell r="P202" t="str">
            <v>Bieżący</v>
          </cell>
        </row>
        <row r="203">
          <cell r="G203" t="str">
            <v>Rozbudowa drogi wojewódzkiej nr 592 w ciągu ul. Kętrzyńskiej i Bohaterów Warszawy w m. Bartoszyce</v>
          </cell>
          <cell r="O203" t="str">
            <v>Wydatki</v>
          </cell>
          <cell r="P203" t="str">
            <v>Bieżący</v>
          </cell>
        </row>
        <row r="204">
          <cell r="G204" t="str">
            <v>Rozbudowa drogi wojewódzkiej nr 592 w ciągu ul. Kętrzyńskiej i Bohaterów Warszawy w m. Bartoszyce</v>
          </cell>
          <cell r="O204" t="str">
            <v>Wydatki</v>
          </cell>
          <cell r="P204" t="str">
            <v>Bieżący</v>
          </cell>
        </row>
        <row r="205">
          <cell r="G205" t="str">
            <v>Rozbudowa drogi wojewódzkiej nr 592 w ciągu ul. Kętrzyńskiej i Bohaterów Warszawy w m. Bartoszyce</v>
          </cell>
          <cell r="O205" t="str">
            <v>Wydatki</v>
          </cell>
          <cell r="P205" t="str">
            <v>Bieżący</v>
          </cell>
        </row>
        <row r="206">
          <cell r="G206" t="str">
            <v>Rozbudowa drogi wojewódzkiej nr 592 w ciągu ul. Kętrzyńskiej i Bohaterów Warszawy w m. Bartoszyce</v>
          </cell>
          <cell r="K206">
            <v>48803</v>
          </cell>
          <cell r="O206" t="str">
            <v>Wydatki</v>
          </cell>
          <cell r="P206" t="str">
            <v>Majątkowy</v>
          </cell>
        </row>
        <row r="207">
          <cell r="G207" t="str">
            <v>Rozbudowa drogi wojewódzkiej nr 592 w ciągu ul. Kętrzyńskiej i Bohaterów Warszawy w m. Bartoszyce</v>
          </cell>
          <cell r="O207" t="str">
            <v>Wydatki</v>
          </cell>
          <cell r="P207" t="str">
            <v>Majątkowy</v>
          </cell>
        </row>
        <row r="208">
          <cell r="G208" t="str">
            <v>Rozbudowa drogi wojewódzkiej nr 592 w ciągu ul. Kętrzyńskiej i Bohaterów Warszawy w m. Bartoszyce</v>
          </cell>
          <cell r="O208" t="str">
            <v>Wydatki</v>
          </cell>
          <cell r="P208" t="str">
            <v>Majątkowy</v>
          </cell>
        </row>
        <row r="209">
          <cell r="G209" t="str">
            <v>Rozbudowa drogi wojewódzkiej nr 592 w ciągu ul. Kętrzyńskiej i Bohaterów Warszawy w m. Bartoszyce</v>
          </cell>
          <cell r="O209" t="str">
            <v>Wydatki</v>
          </cell>
          <cell r="P209" t="str">
            <v>Majątkowy</v>
          </cell>
        </row>
        <row r="210">
          <cell r="G210" t="str">
            <v>Rozbudowa drogi wojewódzkiej nr 592 w ciągu ul. Kętrzyńskiej i Bohaterów Warszawy w m. Bartoszyce</v>
          </cell>
          <cell r="O210" t="str">
            <v>Wydatki</v>
          </cell>
          <cell r="P210" t="str">
            <v>Majątkowy</v>
          </cell>
        </row>
        <row r="211">
          <cell r="G211" t="str">
            <v>Rozbudowa drogi wojewódzkiej nr 592 w ciągu ul. Kętrzyńskiej i Bohaterów Warszawy w m. Bartoszyce</v>
          </cell>
          <cell r="O211" t="str">
            <v>Wydatki</v>
          </cell>
          <cell r="P211" t="str">
            <v>Majątkowy</v>
          </cell>
        </row>
        <row r="212">
          <cell r="G212" t="str">
            <v>Rozbudowa drogi wojewódzkiej nr 592 w ciągu ul. Kętrzyńskiej i Bohaterów Warszawy w m. Bartoszyce</v>
          </cell>
          <cell r="O212" t="str">
            <v>Wydatki</v>
          </cell>
          <cell r="P212" t="str">
            <v>Bieżący</v>
          </cell>
        </row>
        <row r="213">
          <cell r="G213" t="str">
            <v>Rozbudowa drogi wojewódzkiej nr 592 w ciągu ul. Kętrzyńskiej i Bohaterów Warszawy w m. Bartoszyce</v>
          </cell>
          <cell r="O213" t="str">
            <v>Wydatki</v>
          </cell>
          <cell r="P213" t="str">
            <v>Bieżący</v>
          </cell>
        </row>
        <row r="214">
          <cell r="G214" t="str">
            <v>Rozbudowa drogi wojewódzkiej nr 592 w ciągu ul. Kętrzyńskiej i Bohaterów Warszawy w m. Bartoszyce</v>
          </cell>
          <cell r="O214" t="str">
            <v>Wydatki</v>
          </cell>
          <cell r="P214" t="str">
            <v>Bieżący</v>
          </cell>
        </row>
        <row r="215">
          <cell r="G215" t="str">
            <v>Rozbudowa drogi wojewódzkiej nr 592 w ciągu ul. Kętrzyńskiej i Bohaterów Warszawy w m. Bartoszyce</v>
          </cell>
          <cell r="O215" t="str">
            <v>Wydatki</v>
          </cell>
          <cell r="P215" t="str">
            <v>Bieżący</v>
          </cell>
        </row>
        <row r="216">
          <cell r="G216" t="str">
            <v>Rozbudowa drogi wojewódzkiej nr 592 w ciągu ul. Kętrzyńskiej i Bohaterów Warszawy w m. Bartoszyce</v>
          </cell>
          <cell r="O216" t="str">
            <v>Wydatki</v>
          </cell>
          <cell r="P216" t="str">
            <v>Bieżący</v>
          </cell>
        </row>
        <row r="217">
          <cell r="G217" t="str">
            <v>Rozbudowa drogi wojewódzkiej nr 592 w ciągu ul. Kętrzyńskiej i Bohaterów Warszawy w m. Bartoszyce</v>
          </cell>
          <cell r="O217" t="str">
            <v>Wydatki</v>
          </cell>
          <cell r="P217" t="str">
            <v>Bieżący</v>
          </cell>
        </row>
        <row r="218">
          <cell r="G218" t="str">
            <v>Rozbudowa drogi wojewódzkiej nr 592 w ciągu ul. Kętrzyńskiej i Bohaterów Warszawy w m. Bartoszyce</v>
          </cell>
          <cell r="O218" t="str">
            <v>Wydatki</v>
          </cell>
          <cell r="P218" t="str">
            <v>Bieżący</v>
          </cell>
        </row>
        <row r="219">
          <cell r="G219" t="str">
            <v>Rozbudowa drogi wojewódzkiej nr 592 w ciągu ul. Kętrzyńskiej i Bohaterów Warszawy w m. Bartoszyce</v>
          </cell>
          <cell r="O219" t="str">
            <v>Wydatki</v>
          </cell>
          <cell r="P219" t="str">
            <v>Bieżący</v>
          </cell>
        </row>
        <row r="220">
          <cell r="G220" t="str">
            <v>Rozbudowa drogi wojewódzkiej nr 592 w ciągu ul. Kętrzyńskiej i Bohaterów Warszawy w m. Bartoszyce</v>
          </cell>
          <cell r="O220" t="str">
            <v>Wydatki</v>
          </cell>
          <cell r="P220" t="str">
            <v>Bieżący</v>
          </cell>
        </row>
        <row r="221">
          <cell r="G221" t="str">
            <v>Rozbudowa drogi wojewódzkiej nr 592 w ciągu ul. Kętrzyńskiej i Bohaterów Warszawy w m. Bartoszyce</v>
          </cell>
          <cell r="O221" t="str">
            <v>Wydatki</v>
          </cell>
          <cell r="P221" t="str">
            <v>Bieżący</v>
          </cell>
        </row>
        <row r="222">
          <cell r="G222" t="str">
            <v>Rozbudowa drogi wojewódzkiej nr 592 w ciągu ul. Kętrzyńskiej i Bohaterów Warszawy w m. Bartoszyce</v>
          </cell>
          <cell r="O222" t="str">
            <v>Wydatki</v>
          </cell>
          <cell r="P222" t="str">
            <v>Bieżący</v>
          </cell>
        </row>
        <row r="223">
          <cell r="G223" t="str">
            <v>Rozbudowa drogi wojewódzkiej nr 592 w ciągu ul. Kętrzyńskiej i Bohaterów Warszawy w m. Bartoszyce</v>
          </cell>
          <cell r="O223" t="str">
            <v>Wydatki</v>
          </cell>
          <cell r="P223" t="str">
            <v>Bieżący</v>
          </cell>
        </row>
        <row r="224">
          <cell r="G224" t="str">
            <v>Rozbudowa drogi wojewódzkiej nr 592 w ciągu ul. Kętrzyńskiej i Bohaterów Warszawy w m. Bartoszyce</v>
          </cell>
          <cell r="O224" t="str">
            <v>Wydatki</v>
          </cell>
          <cell r="P224" t="str">
            <v>Bieżący</v>
          </cell>
        </row>
        <row r="225">
          <cell r="G225" t="str">
            <v>Rozbudowa drogi wojewódzkiej nr 592 w ciągu ul. Kętrzyńskiej i Bohaterów Warszawy w m. Bartoszyce</v>
          </cell>
          <cell r="O225" t="str">
            <v>Wydatki</v>
          </cell>
          <cell r="P225" t="str">
            <v>Bieżący</v>
          </cell>
        </row>
        <row r="226">
          <cell r="G226" t="str">
            <v>Rozbudowa drogi wojewódzkiej nr 592 w ciągu ul. Kętrzyńskiej i Bohaterów Warszawy w m. Bartoszyce</v>
          </cell>
          <cell r="O226" t="str">
            <v>Wydatki</v>
          </cell>
          <cell r="P226" t="str">
            <v>Bieżący</v>
          </cell>
        </row>
        <row r="227">
          <cell r="G227" t="str">
            <v>Rozbudowa drogi wojewódzkiej nr 592 w ciągu ul. Kętrzyńskiej i Bohaterów Warszawy w m. Bartoszyce</v>
          </cell>
          <cell r="O227" t="str">
            <v>Wydatki</v>
          </cell>
          <cell r="P227" t="str">
            <v>Bieżący</v>
          </cell>
        </row>
        <row r="228">
          <cell r="G228" t="str">
            <v>Rozbudowa drogi wojewódzkiej nr 592 w ciągu ul. Kętrzyńskiej i Bohaterów Warszawy w m. Bartoszyce</v>
          </cell>
          <cell r="O228" t="str">
            <v>Wydatki</v>
          </cell>
          <cell r="P228" t="str">
            <v>Bieżący</v>
          </cell>
        </row>
        <row r="229">
          <cell r="G229" t="str">
            <v>Rozbudowa drogi wojewódzkiej nr 592 w ciągu ul. Kętrzyńskiej i Bohaterów Warszawy w m. Bartoszyce</v>
          </cell>
          <cell r="O229" t="str">
            <v>Wydatki</v>
          </cell>
          <cell r="P229" t="str">
            <v>Bieżący</v>
          </cell>
        </row>
        <row r="230">
          <cell r="G230" t="str">
            <v>Rozbudowa drogi wojewódzkiej nr 592 w ciągu ul. Kętrzyńskiej i Bohaterów Warszawy w m. Bartoszyce</v>
          </cell>
          <cell r="K230">
            <v>63866</v>
          </cell>
          <cell r="O230" t="str">
            <v>Wydatki</v>
          </cell>
          <cell r="P230" t="str">
            <v>Majątkowy</v>
          </cell>
        </row>
        <row r="231">
          <cell r="G231" t="str">
            <v>Rozbudowa drogi wojewódzkiej nr 592 w ciągu ul. Kętrzyńskiej i Bohaterów Warszawy w m. Bartoszyce</v>
          </cell>
          <cell r="O231" t="str">
            <v>Wydatki</v>
          </cell>
          <cell r="P231" t="str">
            <v>Majątkowy</v>
          </cell>
        </row>
        <row r="232">
          <cell r="G232" t="str">
            <v>Rozbudowa drogi wojewódzkiej nr 592 w ciągu ul. Kętrzyńskiej i Bohaterów Warszawy w m. Bartoszyce</v>
          </cell>
          <cell r="O232" t="str">
            <v>Wydatki</v>
          </cell>
          <cell r="P232" t="str">
            <v>Majątkowy</v>
          </cell>
        </row>
        <row r="233">
          <cell r="G233" t="str">
            <v>Rozbudowa drogi wojewódzkiej nr 592 w ciągu ul. Kętrzyńskiej i Bohaterów Warszawy w m. Bartoszyce</v>
          </cell>
          <cell r="O233" t="str">
            <v>Wydatki</v>
          </cell>
          <cell r="P233" t="str">
            <v>Majątkowy</v>
          </cell>
        </row>
        <row r="234">
          <cell r="G234" t="str">
            <v>Rozbudowa drogi wojewódzkiej nr 592 w ciągu ul. Kętrzyńskiej i Bohaterów Warszawy w m. Bartoszyce</v>
          </cell>
          <cell r="O234" t="str">
            <v>Wydatki</v>
          </cell>
          <cell r="P234" t="str">
            <v>Majątkowy</v>
          </cell>
        </row>
        <row r="235">
          <cell r="G235" t="str">
            <v>Rozbudowa drogi wojewódzkiej nr 592 w ciągu ul. Kętrzyńskiej i Bohaterów Warszawy w m. Bartoszyce</v>
          </cell>
          <cell r="O235" t="str">
            <v>Wydatki</v>
          </cell>
          <cell r="P235" t="str">
            <v>Majątkowy</v>
          </cell>
        </row>
        <row r="236">
          <cell r="G236" t="str">
            <v>Rozbudowa drogi wojewódzkiej nr 592 w ciągu ul. Kętrzyńskiej i Bohaterów Warszawy w m. Bartoszyce</v>
          </cell>
          <cell r="O236" t="str">
            <v>Dochody</v>
          </cell>
          <cell r="P236" t="str">
            <v>Bieżący</v>
          </cell>
        </row>
        <row r="237">
          <cell r="G237" t="str">
            <v>Rozbudowa drogi wojewódzkiej nr 592 w ciągu ul. Kętrzyńskiej i Bohaterów Warszawy w m. Bartoszyce</v>
          </cell>
          <cell r="O237" t="str">
            <v>Dochody</v>
          </cell>
          <cell r="P237" t="str">
            <v>Bieżący</v>
          </cell>
        </row>
        <row r="238">
          <cell r="G238" t="str">
            <v>Rozbudowa drogi wojewódzkiej nr 592 w ciągu ul. Kętrzyńskiej i Bohaterów Warszawy w m. Bartoszyce</v>
          </cell>
          <cell r="O238" t="str">
            <v>Dochody</v>
          </cell>
          <cell r="P238" t="str">
            <v>Bieżący</v>
          </cell>
        </row>
        <row r="239">
          <cell r="G239" t="str">
            <v>Rozbudowa drogi wojewódzkiej nr 592 w ciągu ul. Kętrzyńskiej i Bohaterów Warszawy w m. Bartoszyce</v>
          </cell>
          <cell r="O239" t="str">
            <v>Dochody</v>
          </cell>
          <cell r="P239" t="str">
            <v>Bieżący</v>
          </cell>
        </row>
        <row r="240">
          <cell r="G240" t="str">
            <v>Rozbudowa drogi wojewódzkiej nr 592 w ciągu ul. Kętrzyńskiej i Bohaterów Warszawy w m. Bartoszyce</v>
          </cell>
          <cell r="O240" t="str">
            <v>Dochody</v>
          </cell>
          <cell r="P240" t="str">
            <v>Bieżący</v>
          </cell>
        </row>
        <row r="241">
          <cell r="G241" t="str">
            <v>Rozbudowa drogi wojewódzkiej nr 592 w ciągu ul. Kętrzyńskiej i Bohaterów Warszawy w m. Bartoszyce</v>
          </cell>
          <cell r="O241" t="str">
            <v>Dochody</v>
          </cell>
          <cell r="P241" t="str">
            <v>Bieżący</v>
          </cell>
        </row>
        <row r="242">
          <cell r="G242" t="str">
            <v>Rozbudowa drogi wojewódzkiej nr 592 w ciągu ul. Kętrzyńskiej i Bohaterów Warszawy w m. Bartoszyce</v>
          </cell>
          <cell r="O242" t="str">
            <v>Dochody</v>
          </cell>
          <cell r="P242" t="str">
            <v>Majątkowy</v>
          </cell>
        </row>
        <row r="243">
          <cell r="G243" t="str">
            <v>Rozbudowa drogi wojewódzkiej nr 592 w ciągu ul. Kętrzyńskiej i Bohaterów Warszawy w m. Bartoszyce</v>
          </cell>
          <cell r="O243" t="str">
            <v>Dochody</v>
          </cell>
          <cell r="P243" t="str">
            <v>Majątkowy</v>
          </cell>
        </row>
        <row r="244">
          <cell r="G244" t="str">
            <v>Rozbudowa drogi wojewódzkiej nr 592 w ciągu ul. Kętrzyńskiej i Bohaterów Warszawy w m. Bartoszyce</v>
          </cell>
          <cell r="O244" t="str">
            <v>Dochody</v>
          </cell>
          <cell r="P244" t="str">
            <v>Majątkowy</v>
          </cell>
        </row>
        <row r="245">
          <cell r="G245" t="str">
            <v>Rozbudowa drogi wojewódzkiej nr 592 w ciągu ul. Kętrzyńskiej i Bohaterów Warszawy w m. Bartoszyce</v>
          </cell>
          <cell r="O245" t="str">
            <v>Dochody</v>
          </cell>
          <cell r="P245" t="str">
            <v>Majątkowy</v>
          </cell>
        </row>
        <row r="246">
          <cell r="G246" t="str">
            <v>Rozbudowa drogi wojewódzkiej nr 592 w ciągu ul. Kętrzyńskiej i Bohaterów Warszawy w m. Bartoszyce</v>
          </cell>
          <cell r="O246" t="str">
            <v>Dochody</v>
          </cell>
          <cell r="P246" t="str">
            <v>Majątkowy</v>
          </cell>
        </row>
        <row r="247">
          <cell r="G247" t="str">
            <v>Rozbudowa drogi wojewódzkiej nr 592 w ciągu ul. Kętrzyńskiej i Bohaterów Warszawy w m. Bartoszyce</v>
          </cell>
          <cell r="O247" t="str">
            <v>Dochody</v>
          </cell>
          <cell r="P247" t="str">
            <v>Majątkowy</v>
          </cell>
        </row>
        <row r="248">
          <cell r="G248" t="str">
            <v xml:space="preserve">Rozbudowa drogi wojewódzkiej nr 513 na odcinku Pasłęk - Orneta wraz ze zmianą przebiegu na terenie Pasłęka </v>
          </cell>
          <cell r="O248" t="str">
            <v>Wydatki</v>
          </cell>
          <cell r="P248" t="str">
            <v>Bieżący</v>
          </cell>
        </row>
        <row r="249">
          <cell r="G249" t="str">
            <v xml:space="preserve">Rozbudowa drogi wojewódzkiej nr 513 na odcinku Pasłęk - Orneta wraz ze zmianą przebiegu na terenie Pasłęka </v>
          </cell>
          <cell r="O249" t="str">
            <v>Wydatki</v>
          </cell>
          <cell r="P249" t="str">
            <v>Bieżący</v>
          </cell>
        </row>
        <row r="250">
          <cell r="G250" t="str">
            <v xml:space="preserve">Rozbudowa drogi wojewódzkiej nr 513 na odcinku Pasłęk - Orneta wraz ze zmianą przebiegu na terenie Pasłęka </v>
          </cell>
          <cell r="O250" t="str">
            <v>Wydatki</v>
          </cell>
          <cell r="P250" t="str">
            <v>Bieżący</v>
          </cell>
        </row>
        <row r="251">
          <cell r="G251" t="str">
            <v xml:space="preserve">Rozbudowa drogi wojewódzkiej nr 513 na odcinku Pasłęk - Orneta wraz ze zmianą przebiegu na terenie Pasłęka </v>
          </cell>
          <cell r="O251" t="str">
            <v>Wydatki</v>
          </cell>
          <cell r="P251" t="str">
            <v>Bieżący</v>
          </cell>
        </row>
        <row r="252">
          <cell r="G252" t="str">
            <v xml:space="preserve">Rozbudowa drogi wojewódzkiej nr 513 na odcinku Pasłęk - Orneta wraz ze zmianą przebiegu na terenie Pasłęka </v>
          </cell>
          <cell r="O252" t="str">
            <v>Wydatki</v>
          </cell>
          <cell r="P252" t="str">
            <v>Bieżący</v>
          </cell>
        </row>
        <row r="253">
          <cell r="G253" t="str">
            <v xml:space="preserve">Rozbudowa drogi wojewódzkiej nr 513 na odcinku Pasłęk - Orneta wraz ze zmianą przebiegu na terenie Pasłęka </v>
          </cell>
          <cell r="O253" t="str">
            <v>Wydatki</v>
          </cell>
          <cell r="P253" t="str">
            <v>Bieżący</v>
          </cell>
        </row>
        <row r="254">
          <cell r="G254" t="str">
            <v xml:space="preserve">Rozbudowa drogi wojewódzkiej nr 513 na odcinku Pasłęk - Orneta wraz ze zmianą przebiegu na terenie Pasłęka </v>
          </cell>
          <cell r="O254" t="str">
            <v>Wydatki</v>
          </cell>
          <cell r="P254" t="str">
            <v>Bieżący</v>
          </cell>
        </row>
        <row r="255">
          <cell r="G255" t="str">
            <v xml:space="preserve">Rozbudowa drogi wojewódzkiej nr 513 na odcinku Pasłęk - Orneta wraz ze zmianą przebiegu na terenie Pasłęka </v>
          </cell>
          <cell r="O255" t="str">
            <v>Wydatki</v>
          </cell>
          <cell r="P255" t="str">
            <v>Bieżący</v>
          </cell>
        </row>
        <row r="256">
          <cell r="G256" t="str">
            <v xml:space="preserve">Rozbudowa drogi wojewódzkiej nr 513 na odcinku Pasłęk - Orneta wraz ze zmianą przebiegu na terenie Pasłęka </v>
          </cell>
          <cell r="O256" t="str">
            <v>Wydatki</v>
          </cell>
          <cell r="P256" t="str">
            <v>Bieżący</v>
          </cell>
        </row>
        <row r="257">
          <cell r="G257" t="str">
            <v xml:space="preserve">Rozbudowa drogi wojewódzkiej nr 513 na odcinku Pasłęk - Orneta wraz ze zmianą przebiegu na terenie Pasłęka </v>
          </cell>
          <cell r="O257" t="str">
            <v>Wydatki</v>
          </cell>
          <cell r="P257" t="str">
            <v>Bieżący</v>
          </cell>
        </row>
        <row r="258">
          <cell r="G258" t="str">
            <v xml:space="preserve">Rozbudowa drogi wojewódzkiej nr 513 na odcinku Pasłęk - Orneta wraz ze zmianą przebiegu na terenie Pasłęka </v>
          </cell>
          <cell r="O258" t="str">
            <v>Wydatki</v>
          </cell>
          <cell r="P258" t="str">
            <v>Bieżący</v>
          </cell>
        </row>
        <row r="259">
          <cell r="G259" t="str">
            <v xml:space="preserve">Rozbudowa drogi wojewódzkiej nr 513 na odcinku Pasłęk - Orneta wraz ze zmianą przebiegu na terenie Pasłęka </v>
          </cell>
          <cell r="O259" t="str">
            <v>Wydatki</v>
          </cell>
          <cell r="P259" t="str">
            <v>Bieżący</v>
          </cell>
        </row>
        <row r="260">
          <cell r="G260" t="str">
            <v xml:space="preserve">Rozbudowa drogi wojewódzkiej nr 513 na odcinku Pasłęk - Orneta wraz ze zmianą przebiegu na terenie Pasłęka </v>
          </cell>
          <cell r="O260" t="str">
            <v>Wydatki</v>
          </cell>
          <cell r="P260" t="str">
            <v>Bieżący</v>
          </cell>
        </row>
        <row r="261">
          <cell r="G261" t="str">
            <v xml:space="preserve">Rozbudowa drogi wojewódzkiej nr 513 na odcinku Pasłęk - Orneta wraz ze zmianą przebiegu na terenie Pasłęka </v>
          </cell>
          <cell r="O261" t="str">
            <v>Wydatki</v>
          </cell>
          <cell r="P261" t="str">
            <v>Bieżący</v>
          </cell>
        </row>
        <row r="262">
          <cell r="G262" t="str">
            <v xml:space="preserve">Rozbudowa drogi wojewódzkiej nr 513 na odcinku Pasłęk - Orneta wraz ze zmianą przebiegu na terenie Pasłęka </v>
          </cell>
          <cell r="O262" t="str">
            <v>Wydatki</v>
          </cell>
          <cell r="P262" t="str">
            <v>Bieżący</v>
          </cell>
        </row>
        <row r="263">
          <cell r="G263" t="str">
            <v xml:space="preserve">Rozbudowa drogi wojewódzkiej nr 513 na odcinku Pasłęk - Orneta wraz ze zmianą przebiegu na terenie Pasłęka </v>
          </cell>
          <cell r="O263" t="str">
            <v>Wydatki</v>
          </cell>
          <cell r="P263" t="str">
            <v>Bieżący</v>
          </cell>
        </row>
        <row r="264">
          <cell r="G264" t="str">
            <v xml:space="preserve">Rozbudowa drogi wojewódzkiej nr 513 na odcinku Pasłęk - Orneta wraz ze zmianą przebiegu na terenie Pasłęka </v>
          </cell>
          <cell r="O264" t="str">
            <v>Wydatki</v>
          </cell>
          <cell r="P264" t="str">
            <v>Bieżący</v>
          </cell>
        </row>
        <row r="265">
          <cell r="G265" t="str">
            <v xml:space="preserve">Rozbudowa drogi wojewódzkiej nr 513 na odcinku Pasłęk - Orneta wraz ze zmianą przebiegu na terenie Pasłęka </v>
          </cell>
          <cell r="O265" t="str">
            <v>Wydatki</v>
          </cell>
          <cell r="P265" t="str">
            <v>Bieżący</v>
          </cell>
        </row>
        <row r="266">
          <cell r="G266" t="str">
            <v xml:space="preserve">Rozbudowa drogi wojewódzkiej nr 513 na odcinku Pasłęk - Orneta wraz ze zmianą przebiegu na terenie Pasłęka </v>
          </cell>
          <cell r="O266" t="str">
            <v>Wydatki</v>
          </cell>
          <cell r="P266" t="str">
            <v>Bieżący</v>
          </cell>
        </row>
        <row r="267">
          <cell r="G267" t="str">
            <v xml:space="preserve">Rozbudowa drogi wojewódzkiej nr 513 na odcinku Pasłęk - Orneta wraz ze zmianą przebiegu na terenie Pasłęka </v>
          </cell>
          <cell r="O267" t="str">
            <v>Wydatki</v>
          </cell>
          <cell r="P267" t="str">
            <v>Bieżący</v>
          </cell>
        </row>
        <row r="268">
          <cell r="G268" t="str">
            <v xml:space="preserve">Rozbudowa drogi wojewódzkiej nr 513 na odcinku Pasłęk - Orneta wraz ze zmianą przebiegu na terenie Pasłęka </v>
          </cell>
          <cell r="O268" t="str">
            <v>Wydatki</v>
          </cell>
          <cell r="P268" t="str">
            <v>Bieżący</v>
          </cell>
        </row>
        <row r="269">
          <cell r="G269" t="str">
            <v xml:space="preserve">Rozbudowa drogi wojewódzkiej nr 513 na odcinku Pasłęk - Orneta wraz ze zmianą przebiegu na terenie Pasłęka </v>
          </cell>
          <cell r="O269" t="str">
            <v>Wydatki</v>
          </cell>
          <cell r="P269" t="str">
            <v>Bieżący</v>
          </cell>
        </row>
        <row r="270">
          <cell r="G270" t="str">
            <v xml:space="preserve">Rozbudowa drogi wojewódzkiej nr 513 na odcinku Pasłęk - Orneta wraz ze zmianą przebiegu na terenie Pasłęka </v>
          </cell>
          <cell r="O270" t="str">
            <v>Wydatki</v>
          </cell>
          <cell r="P270" t="str">
            <v>Bieżący</v>
          </cell>
        </row>
        <row r="271">
          <cell r="G271" t="str">
            <v xml:space="preserve">Rozbudowa drogi wojewódzkiej nr 513 na odcinku Pasłęk - Orneta wraz ze zmianą przebiegu na terenie Pasłęka </v>
          </cell>
          <cell r="O271" t="str">
            <v>Wydatki</v>
          </cell>
          <cell r="P271" t="str">
            <v>Bieżący</v>
          </cell>
        </row>
        <row r="272">
          <cell r="G272" t="str">
            <v xml:space="preserve">Rozbudowa drogi wojewódzkiej nr 513 na odcinku Pasłęk - Orneta wraz ze zmianą przebiegu na terenie Pasłęka </v>
          </cell>
          <cell r="O272" t="str">
            <v>Wydatki</v>
          </cell>
          <cell r="P272" t="str">
            <v>Majątkowy</v>
          </cell>
        </row>
        <row r="273">
          <cell r="G273" t="str">
            <v xml:space="preserve">Rozbudowa drogi wojewódzkiej nr 513 na odcinku Pasłęk - Orneta wraz ze zmianą przebiegu na terenie Pasłęka </v>
          </cell>
          <cell r="O273" t="str">
            <v>Wydatki</v>
          </cell>
          <cell r="P273" t="str">
            <v>Majątkowy</v>
          </cell>
        </row>
        <row r="274">
          <cell r="G274" t="str">
            <v xml:space="preserve">Rozbudowa drogi wojewódzkiej nr 513 na odcinku Pasłęk - Orneta wraz ze zmianą przebiegu na terenie Pasłęka </v>
          </cell>
          <cell r="O274" t="str">
            <v>Wydatki</v>
          </cell>
          <cell r="P274" t="str">
            <v>Majątkowy</v>
          </cell>
        </row>
        <row r="275">
          <cell r="G275" t="str">
            <v xml:space="preserve">Rozbudowa drogi wojewódzkiej nr 513 na odcinku Pasłęk - Orneta wraz ze zmianą przebiegu na terenie Pasłęka </v>
          </cell>
          <cell r="O275" t="str">
            <v>Wydatki</v>
          </cell>
          <cell r="P275" t="str">
            <v>Majątkowy</v>
          </cell>
        </row>
        <row r="276">
          <cell r="G276" t="str">
            <v xml:space="preserve">Rozbudowa drogi wojewódzkiej nr 513 na odcinku Pasłęk - Orneta wraz ze zmianą przebiegu na terenie Pasłęka </v>
          </cell>
          <cell r="O276" t="str">
            <v>Wydatki</v>
          </cell>
          <cell r="P276" t="str">
            <v>Majątkowy</v>
          </cell>
        </row>
        <row r="277">
          <cell r="G277" t="str">
            <v xml:space="preserve">Rozbudowa drogi wojewódzkiej nr 513 na odcinku Pasłęk - Orneta wraz ze zmianą przebiegu na terenie Pasłęka </v>
          </cell>
          <cell r="O277" t="str">
            <v>Wydatki</v>
          </cell>
          <cell r="P277" t="str">
            <v>Majątkowy</v>
          </cell>
        </row>
        <row r="278">
          <cell r="G278" t="str">
            <v xml:space="preserve">Rozbudowa drogi wojewódzkiej nr 513 na odcinku Pasłęk - Orneta wraz ze zmianą przebiegu na terenie Pasłęka </v>
          </cell>
          <cell r="O278" t="str">
            <v>Wydatki</v>
          </cell>
          <cell r="P278" t="str">
            <v>Bieżący</v>
          </cell>
        </row>
        <row r="279">
          <cell r="G279" t="str">
            <v xml:space="preserve">Rozbudowa drogi wojewódzkiej nr 513 na odcinku Pasłęk - Orneta wraz ze zmianą przebiegu na terenie Pasłęka </v>
          </cell>
          <cell r="O279" t="str">
            <v>Wydatki</v>
          </cell>
          <cell r="P279" t="str">
            <v>Bieżący</v>
          </cell>
        </row>
        <row r="280">
          <cell r="G280" t="str">
            <v xml:space="preserve">Rozbudowa drogi wojewódzkiej nr 513 na odcinku Pasłęk - Orneta wraz ze zmianą przebiegu na terenie Pasłęka </v>
          </cell>
          <cell r="O280" t="str">
            <v>Wydatki</v>
          </cell>
          <cell r="P280" t="str">
            <v>Bieżący</v>
          </cell>
        </row>
        <row r="281">
          <cell r="G281" t="str">
            <v xml:space="preserve">Rozbudowa drogi wojewódzkiej nr 513 na odcinku Pasłęk - Orneta wraz ze zmianą przebiegu na terenie Pasłęka </v>
          </cell>
          <cell r="O281" t="str">
            <v>Wydatki</v>
          </cell>
          <cell r="P281" t="str">
            <v>Bieżący</v>
          </cell>
        </row>
        <row r="282">
          <cell r="G282" t="str">
            <v xml:space="preserve">Rozbudowa drogi wojewódzkiej nr 513 na odcinku Pasłęk - Orneta wraz ze zmianą przebiegu na terenie Pasłęka </v>
          </cell>
          <cell r="O282" t="str">
            <v>Wydatki</v>
          </cell>
          <cell r="P282" t="str">
            <v>Bieżący</v>
          </cell>
        </row>
        <row r="283">
          <cell r="G283" t="str">
            <v xml:space="preserve">Rozbudowa drogi wojewódzkiej nr 513 na odcinku Pasłęk - Orneta wraz ze zmianą przebiegu na terenie Pasłęka </v>
          </cell>
          <cell r="O283" t="str">
            <v>Wydatki</v>
          </cell>
          <cell r="P283" t="str">
            <v>Bieżący</v>
          </cell>
        </row>
        <row r="284">
          <cell r="G284" t="str">
            <v xml:space="preserve">Rozbudowa drogi wojewódzkiej nr 513 na odcinku Pasłęk - Orneta wraz ze zmianą przebiegu na terenie Pasłęka </v>
          </cell>
          <cell r="O284" t="str">
            <v>Wydatki</v>
          </cell>
          <cell r="P284" t="str">
            <v>Bieżący</v>
          </cell>
        </row>
        <row r="285">
          <cell r="G285" t="str">
            <v xml:space="preserve">Rozbudowa drogi wojewódzkiej nr 513 na odcinku Pasłęk - Orneta wraz ze zmianą przebiegu na terenie Pasłęka </v>
          </cell>
          <cell r="O285" t="str">
            <v>Wydatki</v>
          </cell>
          <cell r="P285" t="str">
            <v>Bieżący</v>
          </cell>
        </row>
        <row r="286">
          <cell r="G286" t="str">
            <v xml:space="preserve">Rozbudowa drogi wojewódzkiej nr 513 na odcinku Pasłęk - Orneta wraz ze zmianą przebiegu na terenie Pasłęka </v>
          </cell>
          <cell r="O286" t="str">
            <v>Wydatki</v>
          </cell>
          <cell r="P286" t="str">
            <v>Bieżący</v>
          </cell>
        </row>
        <row r="287">
          <cell r="G287" t="str">
            <v xml:space="preserve">Rozbudowa drogi wojewódzkiej nr 513 na odcinku Pasłęk - Orneta wraz ze zmianą przebiegu na terenie Pasłęka </v>
          </cell>
          <cell r="O287" t="str">
            <v>Wydatki</v>
          </cell>
          <cell r="P287" t="str">
            <v>Bieżący</v>
          </cell>
        </row>
        <row r="288">
          <cell r="G288" t="str">
            <v xml:space="preserve">Rozbudowa drogi wojewódzkiej nr 513 na odcinku Pasłęk - Orneta wraz ze zmianą przebiegu na terenie Pasłęka </v>
          </cell>
          <cell r="O288" t="str">
            <v>Wydatki</v>
          </cell>
          <cell r="P288" t="str">
            <v>Bieżący</v>
          </cell>
        </row>
        <row r="289">
          <cell r="G289" t="str">
            <v xml:space="preserve">Rozbudowa drogi wojewódzkiej nr 513 na odcinku Pasłęk - Orneta wraz ze zmianą przebiegu na terenie Pasłęka </v>
          </cell>
          <cell r="O289" t="str">
            <v>Wydatki</v>
          </cell>
          <cell r="P289" t="str">
            <v>Bieżący</v>
          </cell>
        </row>
        <row r="290">
          <cell r="G290" t="str">
            <v xml:space="preserve">Rozbudowa drogi wojewódzkiej nr 513 na odcinku Pasłęk - Orneta wraz ze zmianą przebiegu na terenie Pasłęka </v>
          </cell>
          <cell r="O290" t="str">
            <v>Wydatki</v>
          </cell>
          <cell r="P290" t="str">
            <v>Bieżący</v>
          </cell>
        </row>
        <row r="291">
          <cell r="G291" t="str">
            <v xml:space="preserve">Rozbudowa drogi wojewódzkiej nr 513 na odcinku Pasłęk - Orneta wraz ze zmianą przebiegu na terenie Pasłęka </v>
          </cell>
          <cell r="O291" t="str">
            <v>Wydatki</v>
          </cell>
          <cell r="P291" t="str">
            <v>Bieżący</v>
          </cell>
        </row>
        <row r="292">
          <cell r="G292" t="str">
            <v xml:space="preserve">Rozbudowa drogi wojewódzkiej nr 513 na odcinku Pasłęk - Orneta wraz ze zmianą przebiegu na terenie Pasłęka </v>
          </cell>
          <cell r="O292" t="str">
            <v>Wydatki</v>
          </cell>
          <cell r="P292" t="str">
            <v>Bieżący</v>
          </cell>
        </row>
        <row r="293">
          <cell r="G293" t="str">
            <v xml:space="preserve">Rozbudowa drogi wojewódzkiej nr 513 na odcinku Pasłęk - Orneta wraz ze zmianą przebiegu na terenie Pasłęka </v>
          </cell>
          <cell r="O293" t="str">
            <v>Wydatki</v>
          </cell>
          <cell r="P293" t="str">
            <v>Bieżący</v>
          </cell>
        </row>
        <row r="294">
          <cell r="G294" t="str">
            <v xml:space="preserve">Rozbudowa drogi wojewódzkiej nr 513 na odcinku Pasłęk - Orneta wraz ze zmianą przebiegu na terenie Pasłęka </v>
          </cell>
          <cell r="O294" t="str">
            <v>Wydatki</v>
          </cell>
          <cell r="P294" t="str">
            <v>Bieżący</v>
          </cell>
        </row>
        <row r="295">
          <cell r="G295" t="str">
            <v xml:space="preserve">Rozbudowa drogi wojewódzkiej nr 513 na odcinku Pasłęk - Orneta wraz ze zmianą przebiegu na terenie Pasłęka </v>
          </cell>
          <cell r="O295" t="str">
            <v>Wydatki</v>
          </cell>
          <cell r="P295" t="str">
            <v>Bieżący</v>
          </cell>
        </row>
        <row r="296">
          <cell r="G296" t="str">
            <v xml:space="preserve">Rozbudowa drogi wojewódzkiej nr 513 na odcinku Pasłęk - Orneta wraz ze zmianą przebiegu na terenie Pasłęka </v>
          </cell>
          <cell r="O296" t="str">
            <v>Wydatki</v>
          </cell>
          <cell r="P296" t="str">
            <v>Majątkowy</v>
          </cell>
        </row>
        <row r="297">
          <cell r="G297" t="str">
            <v xml:space="preserve">Rozbudowa drogi wojewódzkiej nr 513 na odcinku Pasłęk - Orneta wraz ze zmianą przebiegu na terenie Pasłęka </v>
          </cell>
          <cell r="O297" t="str">
            <v>Wydatki</v>
          </cell>
          <cell r="P297" t="str">
            <v>Majątkowy</v>
          </cell>
        </row>
        <row r="298">
          <cell r="G298" t="str">
            <v xml:space="preserve">Rozbudowa drogi wojewódzkiej nr 513 na odcinku Pasłęk - Orneta wraz ze zmianą przebiegu na terenie Pasłęka </v>
          </cell>
          <cell r="O298" t="str">
            <v>Wydatki</v>
          </cell>
          <cell r="P298" t="str">
            <v>Majątkowy</v>
          </cell>
        </row>
        <row r="299">
          <cell r="G299" t="str">
            <v xml:space="preserve">Rozbudowa drogi wojewódzkiej nr 513 na odcinku Pasłęk - Orneta wraz ze zmianą przebiegu na terenie Pasłęka </v>
          </cell>
          <cell r="O299" t="str">
            <v>Wydatki</v>
          </cell>
          <cell r="P299" t="str">
            <v>Majątkowy</v>
          </cell>
        </row>
        <row r="300">
          <cell r="G300" t="str">
            <v xml:space="preserve">Rozbudowa drogi wojewódzkiej nr 513 na odcinku Pasłęk - Orneta wraz ze zmianą przebiegu na terenie Pasłęka </v>
          </cell>
          <cell r="O300" t="str">
            <v>Wydatki</v>
          </cell>
          <cell r="P300" t="str">
            <v>Majątkowy</v>
          </cell>
        </row>
        <row r="301">
          <cell r="G301" t="str">
            <v xml:space="preserve">Rozbudowa drogi wojewódzkiej nr 513 na odcinku Pasłęk - Orneta wraz ze zmianą przebiegu na terenie Pasłęka </v>
          </cell>
          <cell r="O301" t="str">
            <v>Wydatki</v>
          </cell>
          <cell r="P301" t="str">
            <v>Majątkowy</v>
          </cell>
        </row>
        <row r="302">
          <cell r="G302" t="str">
            <v xml:space="preserve">Rozbudowa drogi wojewódzkiej nr 513 na odcinku Pasłęk - Orneta wraz ze zmianą przebiegu na terenie Pasłęka </v>
          </cell>
          <cell r="O302" t="str">
            <v>Dochody</v>
          </cell>
          <cell r="P302" t="str">
            <v>Bieżący</v>
          </cell>
        </row>
        <row r="303">
          <cell r="G303" t="str">
            <v xml:space="preserve">Rozbudowa drogi wojewódzkiej nr 513 na odcinku Pasłęk - Orneta wraz ze zmianą przebiegu na terenie Pasłęka </v>
          </cell>
          <cell r="O303" t="str">
            <v>Dochody</v>
          </cell>
          <cell r="P303" t="str">
            <v>Bieżący</v>
          </cell>
        </row>
        <row r="304">
          <cell r="G304" t="str">
            <v xml:space="preserve">Rozbudowa drogi wojewódzkiej nr 513 na odcinku Pasłęk - Orneta wraz ze zmianą przebiegu na terenie Pasłęka </v>
          </cell>
          <cell r="O304" t="str">
            <v>Dochody</v>
          </cell>
          <cell r="P304" t="str">
            <v>Bieżący</v>
          </cell>
        </row>
        <row r="305">
          <cell r="G305" t="str">
            <v xml:space="preserve">Rozbudowa drogi wojewódzkiej nr 513 na odcinku Pasłęk - Orneta wraz ze zmianą przebiegu na terenie Pasłęka </v>
          </cell>
          <cell r="O305" t="str">
            <v>Dochody</v>
          </cell>
          <cell r="P305" t="str">
            <v>Bieżący</v>
          </cell>
        </row>
        <row r="306">
          <cell r="G306" t="str">
            <v xml:space="preserve">Rozbudowa drogi wojewódzkiej nr 513 na odcinku Pasłęk - Orneta wraz ze zmianą przebiegu na terenie Pasłęka </v>
          </cell>
          <cell r="O306" t="str">
            <v>Dochody</v>
          </cell>
          <cell r="P306" t="str">
            <v>Bieżący</v>
          </cell>
        </row>
        <row r="307">
          <cell r="G307" t="str">
            <v xml:space="preserve">Rozbudowa drogi wojewódzkiej nr 513 na odcinku Pasłęk - Orneta wraz ze zmianą przebiegu na terenie Pasłęka </v>
          </cell>
          <cell r="O307" t="str">
            <v>Dochody</v>
          </cell>
          <cell r="P307" t="str">
            <v>Bieżący</v>
          </cell>
        </row>
        <row r="308">
          <cell r="G308" t="str">
            <v xml:space="preserve">Rozbudowa drogi wojewódzkiej nr 513 na odcinku Pasłęk - Orneta wraz ze zmianą przebiegu na terenie Pasłęka </v>
          </cell>
          <cell r="O308" t="str">
            <v>Dochody</v>
          </cell>
          <cell r="P308" t="str">
            <v>Majątkowy</v>
          </cell>
        </row>
        <row r="309">
          <cell r="G309" t="str">
            <v xml:space="preserve">Rozbudowa drogi wojewódzkiej nr 513 na odcinku Pasłęk - Orneta wraz ze zmianą przebiegu na terenie Pasłęka </v>
          </cell>
          <cell r="O309" t="str">
            <v>Dochody</v>
          </cell>
          <cell r="P309" t="str">
            <v>Majątkowy</v>
          </cell>
        </row>
        <row r="310">
          <cell r="G310" t="str">
            <v xml:space="preserve">Rozbudowa drogi wojewódzkiej nr 513 na odcinku Pasłęk - Orneta wraz ze zmianą przebiegu na terenie Pasłęka </v>
          </cell>
          <cell r="O310" t="str">
            <v>Dochody</v>
          </cell>
          <cell r="P310" t="str">
            <v>Majątkowy</v>
          </cell>
        </row>
        <row r="311">
          <cell r="G311" t="str">
            <v xml:space="preserve">Rozbudowa drogi wojewódzkiej nr 513 na odcinku Pasłęk - Orneta wraz ze zmianą przebiegu na terenie Pasłęka </v>
          </cell>
          <cell r="O311" t="str">
            <v>Dochody</v>
          </cell>
          <cell r="P311" t="str">
            <v>Majątkowy</v>
          </cell>
        </row>
        <row r="312">
          <cell r="G312" t="str">
            <v xml:space="preserve">Rozbudowa drogi wojewódzkiej nr 513 na odcinku Pasłęk - Orneta wraz ze zmianą przebiegu na terenie Pasłęka </v>
          </cell>
          <cell r="O312" t="str">
            <v>Dochody</v>
          </cell>
          <cell r="P312" t="str">
            <v>Majątkowy</v>
          </cell>
        </row>
        <row r="313">
          <cell r="G313" t="str">
            <v xml:space="preserve">Rozbudowa drogi wojewódzkiej nr 513 na odcinku Pasłęk - Orneta wraz ze zmianą przebiegu na terenie Pasłęka </v>
          </cell>
          <cell r="O313" t="str">
            <v>Dochody</v>
          </cell>
          <cell r="P313" t="str">
            <v>Majątkowy</v>
          </cell>
        </row>
        <row r="314">
          <cell r="G314" t="str">
            <v>Rozbudowa drogi wojewódzkiej nr 513 na odcinku Orneta - Lidzbark Warmiński wraz z m. Orneta i Lidzbark Warmiński</v>
          </cell>
          <cell r="O314" t="str">
            <v>Wydatki</v>
          </cell>
          <cell r="P314" t="str">
            <v>Bieżący</v>
          </cell>
        </row>
        <row r="315">
          <cell r="G315" t="str">
            <v>Rozbudowa drogi wojewódzkiej nr 513 na odcinku Orneta - Lidzbark Warmiński wraz z m. Orneta i Lidzbark Warmiński</v>
          </cell>
          <cell r="O315" t="str">
            <v>Wydatki</v>
          </cell>
          <cell r="P315" t="str">
            <v>Bieżący</v>
          </cell>
        </row>
        <row r="316">
          <cell r="G316" t="str">
            <v>Rozbudowa drogi wojewódzkiej nr 513 na odcinku Orneta - Lidzbark Warmiński wraz z m. Orneta i Lidzbark Warmiński</v>
          </cell>
          <cell r="O316" t="str">
            <v>Wydatki</v>
          </cell>
          <cell r="P316" t="str">
            <v>Bieżący</v>
          </cell>
        </row>
        <row r="317">
          <cell r="G317" t="str">
            <v>Rozbudowa drogi wojewódzkiej nr 513 na odcinku Orneta - Lidzbark Warmiński wraz z m. Orneta i Lidzbark Warmiński</v>
          </cell>
          <cell r="O317" t="str">
            <v>Wydatki</v>
          </cell>
          <cell r="P317" t="str">
            <v>Bieżący</v>
          </cell>
        </row>
        <row r="318">
          <cell r="G318" t="str">
            <v>Rozbudowa drogi wojewódzkiej nr 513 na odcinku Orneta - Lidzbark Warmiński wraz z m. Orneta i Lidzbark Warmiński</v>
          </cell>
          <cell r="O318" t="str">
            <v>Wydatki</v>
          </cell>
          <cell r="P318" t="str">
            <v>Bieżący</v>
          </cell>
        </row>
        <row r="319">
          <cell r="G319" t="str">
            <v>Rozbudowa drogi wojewódzkiej nr 513 na odcinku Orneta - Lidzbark Warmiński wraz z m. Orneta i Lidzbark Warmiński</v>
          </cell>
          <cell r="O319" t="str">
            <v>Wydatki</v>
          </cell>
          <cell r="P319" t="str">
            <v>Bieżący</v>
          </cell>
        </row>
        <row r="320">
          <cell r="G320" t="str">
            <v>Rozbudowa drogi wojewódzkiej nr 513 na odcinku Orneta - Lidzbark Warmiński wraz z m. Orneta i Lidzbark Warmiński</v>
          </cell>
          <cell r="O320" t="str">
            <v>Wydatki</v>
          </cell>
          <cell r="P320" t="str">
            <v>Bieżący</v>
          </cell>
        </row>
        <row r="321">
          <cell r="G321" t="str">
            <v>Rozbudowa drogi wojewódzkiej nr 513 na odcinku Orneta - Lidzbark Warmiński wraz z m. Orneta i Lidzbark Warmiński</v>
          </cell>
          <cell r="O321" t="str">
            <v>Wydatki</v>
          </cell>
          <cell r="P321" t="str">
            <v>Bieżący</v>
          </cell>
        </row>
        <row r="322">
          <cell r="G322" t="str">
            <v>Rozbudowa drogi wojewódzkiej nr 513 na odcinku Orneta - Lidzbark Warmiński wraz z m. Orneta i Lidzbark Warmiński</v>
          </cell>
          <cell r="O322" t="str">
            <v>Wydatki</v>
          </cell>
          <cell r="P322" t="str">
            <v>Bieżący</v>
          </cell>
        </row>
        <row r="323">
          <cell r="G323" t="str">
            <v>Rozbudowa drogi wojewódzkiej nr 513 na odcinku Orneta - Lidzbark Warmiński wraz z m. Orneta i Lidzbark Warmiński</v>
          </cell>
          <cell r="O323" t="str">
            <v>Wydatki</v>
          </cell>
          <cell r="P323" t="str">
            <v>Bieżący</v>
          </cell>
        </row>
        <row r="324">
          <cell r="G324" t="str">
            <v>Rozbudowa drogi wojewódzkiej nr 513 na odcinku Orneta - Lidzbark Warmiński wraz z m. Orneta i Lidzbark Warmiński</v>
          </cell>
          <cell r="O324" t="str">
            <v>Wydatki</v>
          </cell>
          <cell r="P324" t="str">
            <v>Bieżący</v>
          </cell>
        </row>
        <row r="325">
          <cell r="G325" t="str">
            <v>Rozbudowa drogi wojewódzkiej nr 513 na odcinku Orneta - Lidzbark Warmiński wraz z m. Orneta i Lidzbark Warmiński</v>
          </cell>
          <cell r="O325" t="str">
            <v>Wydatki</v>
          </cell>
          <cell r="P325" t="str">
            <v>Bieżący</v>
          </cell>
        </row>
        <row r="326">
          <cell r="G326" t="str">
            <v>Rozbudowa drogi wojewódzkiej nr 513 na odcinku Orneta - Lidzbark Warmiński wraz z m. Orneta i Lidzbark Warmiński</v>
          </cell>
          <cell r="O326" t="str">
            <v>Wydatki</v>
          </cell>
          <cell r="P326" t="str">
            <v>Bieżący</v>
          </cell>
        </row>
        <row r="327">
          <cell r="G327" t="str">
            <v>Rozbudowa drogi wojewódzkiej nr 513 na odcinku Orneta - Lidzbark Warmiński wraz z m. Orneta i Lidzbark Warmiński</v>
          </cell>
          <cell r="O327" t="str">
            <v>Wydatki</v>
          </cell>
          <cell r="P327" t="str">
            <v>Bieżący</v>
          </cell>
        </row>
        <row r="328">
          <cell r="G328" t="str">
            <v>Rozbudowa drogi wojewódzkiej nr 513 na odcinku Orneta - Lidzbark Warmiński wraz z m. Orneta i Lidzbark Warmiński</v>
          </cell>
          <cell r="O328" t="str">
            <v>Wydatki</v>
          </cell>
          <cell r="P328" t="str">
            <v>Bieżący</v>
          </cell>
        </row>
        <row r="329">
          <cell r="G329" t="str">
            <v>Rozbudowa drogi wojewódzkiej nr 513 na odcinku Orneta - Lidzbark Warmiński wraz z m. Orneta i Lidzbark Warmiński</v>
          </cell>
          <cell r="O329" t="str">
            <v>Wydatki</v>
          </cell>
          <cell r="P329" t="str">
            <v>Bieżący</v>
          </cell>
        </row>
        <row r="330">
          <cell r="G330" t="str">
            <v>Rozbudowa drogi wojewódzkiej nr 513 na odcinku Orneta - Lidzbark Warmiński wraz z m. Orneta i Lidzbark Warmiński</v>
          </cell>
          <cell r="O330" t="str">
            <v>Wydatki</v>
          </cell>
          <cell r="P330" t="str">
            <v>Bieżący</v>
          </cell>
        </row>
        <row r="331">
          <cell r="G331" t="str">
            <v>Rozbudowa drogi wojewódzkiej nr 513 na odcinku Orneta - Lidzbark Warmiński wraz z m. Orneta i Lidzbark Warmiński</v>
          </cell>
          <cell r="O331" t="str">
            <v>Wydatki</v>
          </cell>
          <cell r="P331" t="str">
            <v>Bieżący</v>
          </cell>
        </row>
        <row r="332">
          <cell r="G332" t="str">
            <v>Rozbudowa drogi wojewódzkiej nr 513 na odcinku Orneta - Lidzbark Warmiński wraz z m. Orneta i Lidzbark Warmiński</v>
          </cell>
          <cell r="O332" t="str">
            <v>Wydatki</v>
          </cell>
          <cell r="P332" t="str">
            <v>Bieżący</v>
          </cell>
        </row>
        <row r="333">
          <cell r="G333" t="str">
            <v>Rozbudowa drogi wojewódzkiej nr 513 na odcinku Orneta - Lidzbark Warmiński wraz z m. Orneta i Lidzbark Warmiński</v>
          </cell>
          <cell r="O333" t="str">
            <v>Wydatki</v>
          </cell>
          <cell r="P333" t="str">
            <v>Bieżący</v>
          </cell>
        </row>
        <row r="334">
          <cell r="G334" t="str">
            <v>Rozbudowa drogi wojewódzkiej nr 513 na odcinku Orneta - Lidzbark Warmiński wraz z m. Orneta i Lidzbark Warmiński</v>
          </cell>
          <cell r="O334" t="str">
            <v>Wydatki</v>
          </cell>
          <cell r="P334" t="str">
            <v>Bieżący</v>
          </cell>
        </row>
        <row r="335">
          <cell r="G335" t="str">
            <v>Rozbudowa drogi wojewódzkiej nr 513 na odcinku Orneta - Lidzbark Warmiński wraz z m. Orneta i Lidzbark Warmiński</v>
          </cell>
          <cell r="O335" t="str">
            <v>Wydatki</v>
          </cell>
          <cell r="P335" t="str">
            <v>Bieżący</v>
          </cell>
        </row>
        <row r="336">
          <cell r="G336" t="str">
            <v>Rozbudowa drogi wojewódzkiej nr 513 na odcinku Orneta - Lidzbark Warmiński wraz z m. Orneta i Lidzbark Warmiński</v>
          </cell>
          <cell r="O336" t="str">
            <v>Wydatki</v>
          </cell>
          <cell r="P336" t="str">
            <v>Bieżący</v>
          </cell>
        </row>
        <row r="337">
          <cell r="G337" t="str">
            <v>Rozbudowa drogi wojewódzkiej nr 513 na odcinku Orneta - Lidzbark Warmiński wraz z m. Orneta i Lidzbark Warmiński</v>
          </cell>
          <cell r="O337" t="str">
            <v>Wydatki</v>
          </cell>
          <cell r="P337" t="str">
            <v>Bieżący</v>
          </cell>
        </row>
        <row r="338">
          <cell r="G338" t="str">
            <v>Rozbudowa drogi wojewódzkiej nr 513 na odcinku Orneta - Lidzbark Warmiński wraz z m. Orneta i Lidzbark Warmiński</v>
          </cell>
          <cell r="O338" t="str">
            <v>Wydatki</v>
          </cell>
          <cell r="P338" t="str">
            <v>Majątkowy</v>
          </cell>
        </row>
        <row r="339">
          <cell r="G339" t="str">
            <v>Rozbudowa drogi wojewódzkiej nr 513 na odcinku Orneta - Lidzbark Warmiński wraz z m. Orneta i Lidzbark Warmiński</v>
          </cell>
          <cell r="O339" t="str">
            <v>Wydatki</v>
          </cell>
          <cell r="P339" t="str">
            <v>Majątkowy</v>
          </cell>
        </row>
        <row r="340">
          <cell r="G340" t="str">
            <v>Rozbudowa drogi wojewódzkiej nr 513 na odcinku Orneta - Lidzbark Warmiński wraz z m. Orneta i Lidzbark Warmiński</v>
          </cell>
          <cell r="O340" t="str">
            <v>Wydatki</v>
          </cell>
          <cell r="P340" t="str">
            <v>Majątkowy</v>
          </cell>
        </row>
        <row r="341">
          <cell r="G341" t="str">
            <v>Rozbudowa drogi wojewódzkiej nr 513 na odcinku Orneta - Lidzbark Warmiński wraz z m. Orneta i Lidzbark Warmiński</v>
          </cell>
          <cell r="O341" t="str">
            <v>Wydatki</v>
          </cell>
          <cell r="P341" t="str">
            <v>Majątkowy</v>
          </cell>
        </row>
        <row r="342">
          <cell r="G342" t="str">
            <v>Rozbudowa drogi wojewódzkiej nr 513 na odcinku Orneta - Lidzbark Warmiński wraz z m. Orneta i Lidzbark Warmiński</v>
          </cell>
          <cell r="O342" t="str">
            <v>Wydatki</v>
          </cell>
          <cell r="P342" t="str">
            <v>Majątkowy</v>
          </cell>
        </row>
        <row r="343">
          <cell r="G343" t="str">
            <v>Rozbudowa drogi wojewódzkiej nr 513 na odcinku Orneta - Lidzbark Warmiński wraz z m. Orneta i Lidzbark Warmiński</v>
          </cell>
          <cell r="O343" t="str">
            <v>Wydatki</v>
          </cell>
          <cell r="P343" t="str">
            <v>Majątkowy</v>
          </cell>
        </row>
        <row r="344">
          <cell r="G344" t="str">
            <v>Rozbudowa drogi wojewódzkiej nr 513 na odcinku Orneta - Lidzbark Warmiński wraz z m. Orneta i Lidzbark Warmiński</v>
          </cell>
          <cell r="O344" t="str">
            <v>Wydatki</v>
          </cell>
          <cell r="P344" t="str">
            <v>Bieżący</v>
          </cell>
        </row>
        <row r="345">
          <cell r="G345" t="str">
            <v>Rozbudowa drogi wojewódzkiej nr 513 na odcinku Orneta - Lidzbark Warmiński wraz z m. Orneta i Lidzbark Warmiński</v>
          </cell>
          <cell r="O345" t="str">
            <v>Wydatki</v>
          </cell>
          <cell r="P345" t="str">
            <v>Bieżący</v>
          </cell>
        </row>
        <row r="346">
          <cell r="G346" t="str">
            <v>Rozbudowa drogi wojewódzkiej nr 513 na odcinku Orneta - Lidzbark Warmiński wraz z m. Orneta i Lidzbark Warmiński</v>
          </cell>
          <cell r="O346" t="str">
            <v>Wydatki</v>
          </cell>
          <cell r="P346" t="str">
            <v>Bieżący</v>
          </cell>
        </row>
        <row r="347">
          <cell r="G347" t="str">
            <v>Rozbudowa drogi wojewódzkiej nr 513 na odcinku Orneta - Lidzbark Warmiński wraz z m. Orneta i Lidzbark Warmiński</v>
          </cell>
          <cell r="O347" t="str">
            <v>Wydatki</v>
          </cell>
          <cell r="P347" t="str">
            <v>Bieżący</v>
          </cell>
        </row>
        <row r="348">
          <cell r="G348" t="str">
            <v>Rozbudowa drogi wojewódzkiej nr 513 na odcinku Orneta - Lidzbark Warmiński wraz z m. Orneta i Lidzbark Warmiński</v>
          </cell>
          <cell r="O348" t="str">
            <v>Wydatki</v>
          </cell>
          <cell r="P348" t="str">
            <v>Bieżący</v>
          </cell>
        </row>
        <row r="349">
          <cell r="G349" t="str">
            <v>Rozbudowa drogi wojewódzkiej nr 513 na odcinku Orneta - Lidzbark Warmiński wraz z m. Orneta i Lidzbark Warmiński</v>
          </cell>
          <cell r="O349" t="str">
            <v>Wydatki</v>
          </cell>
          <cell r="P349" t="str">
            <v>Bieżący</v>
          </cell>
        </row>
        <row r="350">
          <cell r="G350" t="str">
            <v>Rozbudowa drogi wojewódzkiej nr 513 na odcinku Orneta - Lidzbark Warmiński wraz z m. Orneta i Lidzbark Warmiński</v>
          </cell>
          <cell r="O350" t="str">
            <v>Wydatki</v>
          </cell>
          <cell r="P350" t="str">
            <v>Bieżący</v>
          </cell>
        </row>
        <row r="351">
          <cell r="G351" t="str">
            <v>Rozbudowa drogi wojewódzkiej nr 513 na odcinku Orneta - Lidzbark Warmiński wraz z m. Orneta i Lidzbark Warmiński</v>
          </cell>
          <cell r="O351" t="str">
            <v>Wydatki</v>
          </cell>
          <cell r="P351" t="str">
            <v>Bieżący</v>
          </cell>
        </row>
        <row r="352">
          <cell r="G352" t="str">
            <v>Rozbudowa drogi wojewódzkiej nr 513 na odcinku Orneta - Lidzbark Warmiński wraz z m. Orneta i Lidzbark Warmiński</v>
          </cell>
          <cell r="O352" t="str">
            <v>Wydatki</v>
          </cell>
          <cell r="P352" t="str">
            <v>Bieżący</v>
          </cell>
        </row>
        <row r="353">
          <cell r="G353" t="str">
            <v>Rozbudowa drogi wojewódzkiej nr 513 na odcinku Orneta - Lidzbark Warmiński wraz z m. Orneta i Lidzbark Warmiński</v>
          </cell>
          <cell r="O353" t="str">
            <v>Wydatki</v>
          </cell>
          <cell r="P353" t="str">
            <v>Bieżący</v>
          </cell>
        </row>
        <row r="354">
          <cell r="G354" t="str">
            <v>Rozbudowa drogi wojewódzkiej nr 513 na odcinku Orneta - Lidzbark Warmiński wraz z m. Orneta i Lidzbark Warmiński</v>
          </cell>
          <cell r="O354" t="str">
            <v>Wydatki</v>
          </cell>
          <cell r="P354" t="str">
            <v>Bieżący</v>
          </cell>
        </row>
        <row r="355">
          <cell r="G355" t="str">
            <v>Rozbudowa drogi wojewódzkiej nr 513 na odcinku Orneta - Lidzbark Warmiński wraz z m. Orneta i Lidzbark Warmiński</v>
          </cell>
          <cell r="O355" t="str">
            <v>Wydatki</v>
          </cell>
          <cell r="P355" t="str">
            <v>Bieżący</v>
          </cell>
        </row>
        <row r="356">
          <cell r="G356" t="str">
            <v>Rozbudowa drogi wojewódzkiej nr 513 na odcinku Orneta - Lidzbark Warmiński wraz z m. Orneta i Lidzbark Warmiński</v>
          </cell>
          <cell r="O356" t="str">
            <v>Wydatki</v>
          </cell>
          <cell r="P356" t="str">
            <v>Bieżący</v>
          </cell>
        </row>
        <row r="357">
          <cell r="G357" t="str">
            <v>Rozbudowa drogi wojewódzkiej nr 513 na odcinku Orneta - Lidzbark Warmiński wraz z m. Orneta i Lidzbark Warmiński</v>
          </cell>
          <cell r="O357" t="str">
            <v>Wydatki</v>
          </cell>
          <cell r="P357" t="str">
            <v>Bieżący</v>
          </cell>
        </row>
        <row r="358">
          <cell r="G358" t="str">
            <v>Rozbudowa drogi wojewódzkiej nr 513 na odcinku Orneta - Lidzbark Warmiński wraz z m. Orneta i Lidzbark Warmiński</v>
          </cell>
          <cell r="O358" t="str">
            <v>Wydatki</v>
          </cell>
          <cell r="P358" t="str">
            <v>Bieżący</v>
          </cell>
        </row>
        <row r="359">
          <cell r="G359" t="str">
            <v>Rozbudowa drogi wojewódzkiej nr 513 na odcinku Orneta - Lidzbark Warmiński wraz z m. Orneta i Lidzbark Warmiński</v>
          </cell>
          <cell r="O359" t="str">
            <v>Wydatki</v>
          </cell>
          <cell r="P359" t="str">
            <v>Bieżący</v>
          </cell>
        </row>
        <row r="360">
          <cell r="G360" t="str">
            <v>Rozbudowa drogi wojewódzkiej nr 513 na odcinku Orneta - Lidzbark Warmiński wraz z m. Orneta i Lidzbark Warmiński</v>
          </cell>
          <cell r="O360" t="str">
            <v>Wydatki</v>
          </cell>
          <cell r="P360" t="str">
            <v>Bieżący</v>
          </cell>
        </row>
        <row r="361">
          <cell r="G361" t="str">
            <v>Rozbudowa drogi wojewódzkiej nr 513 na odcinku Orneta - Lidzbark Warmiński wraz z m. Orneta i Lidzbark Warmiński</v>
          </cell>
          <cell r="O361" t="str">
            <v>Wydatki</v>
          </cell>
          <cell r="P361" t="str">
            <v>Bieżący</v>
          </cell>
        </row>
        <row r="362">
          <cell r="G362" t="str">
            <v>Rozbudowa drogi wojewódzkiej nr 513 na odcinku Orneta - Lidzbark Warmiński wraz z m. Orneta i Lidzbark Warmiński</v>
          </cell>
          <cell r="O362" t="str">
            <v>Wydatki</v>
          </cell>
          <cell r="P362" t="str">
            <v>Majątkowy</v>
          </cell>
        </row>
        <row r="363">
          <cell r="G363" t="str">
            <v>Rozbudowa drogi wojewódzkiej nr 513 na odcinku Orneta - Lidzbark Warmiński wraz z m. Orneta i Lidzbark Warmiński</v>
          </cell>
          <cell r="O363" t="str">
            <v>Wydatki</v>
          </cell>
          <cell r="P363" t="str">
            <v>Majątkowy</v>
          </cell>
        </row>
        <row r="364">
          <cell r="G364" t="str">
            <v>Rozbudowa drogi wojewódzkiej nr 513 na odcinku Orneta - Lidzbark Warmiński wraz z m. Orneta i Lidzbark Warmiński</v>
          </cell>
          <cell r="O364" t="str">
            <v>Wydatki</v>
          </cell>
          <cell r="P364" t="str">
            <v>Majątkowy</v>
          </cell>
        </row>
        <row r="365">
          <cell r="G365" t="str">
            <v>Rozbudowa drogi wojewódzkiej nr 513 na odcinku Orneta - Lidzbark Warmiński wraz z m. Orneta i Lidzbark Warmiński</v>
          </cell>
          <cell r="O365" t="str">
            <v>Wydatki</v>
          </cell>
          <cell r="P365" t="str">
            <v>Majątkowy</v>
          </cell>
        </row>
        <row r="366">
          <cell r="G366" t="str">
            <v>Rozbudowa drogi wojewódzkiej nr 513 na odcinku Orneta - Lidzbark Warmiński wraz z m. Orneta i Lidzbark Warmiński</v>
          </cell>
          <cell r="O366" t="str">
            <v>Wydatki</v>
          </cell>
          <cell r="P366" t="str">
            <v>Majątkowy</v>
          </cell>
        </row>
        <row r="367">
          <cell r="G367" t="str">
            <v>Rozbudowa drogi wojewódzkiej nr 513 na odcinku Orneta - Lidzbark Warmiński wraz z m. Orneta i Lidzbark Warmiński</v>
          </cell>
          <cell r="O367" t="str">
            <v>Wydatki</v>
          </cell>
          <cell r="P367" t="str">
            <v>Majątkowy</v>
          </cell>
        </row>
        <row r="368">
          <cell r="G368" t="str">
            <v>Rozbudowa drogi wojewódzkiej nr 513 na odcinku Orneta - Lidzbark Warmiński wraz z m. Orneta i Lidzbark Warmiński</v>
          </cell>
          <cell r="O368" t="str">
            <v>Dochody</v>
          </cell>
          <cell r="P368" t="str">
            <v>Bieżący</v>
          </cell>
        </row>
        <row r="369">
          <cell r="G369" t="str">
            <v>Rozbudowa drogi wojewódzkiej nr 513 na odcinku Orneta - Lidzbark Warmiński wraz z m. Orneta i Lidzbark Warmiński</v>
          </cell>
          <cell r="O369" t="str">
            <v>Dochody</v>
          </cell>
          <cell r="P369" t="str">
            <v>Bieżący</v>
          </cell>
        </row>
        <row r="370">
          <cell r="G370" t="str">
            <v>Rozbudowa drogi wojewódzkiej nr 513 na odcinku Orneta - Lidzbark Warmiński wraz z m. Orneta i Lidzbark Warmiński</v>
          </cell>
          <cell r="O370" t="str">
            <v>Dochody</v>
          </cell>
          <cell r="P370" t="str">
            <v>Bieżący</v>
          </cell>
        </row>
        <row r="371">
          <cell r="G371" t="str">
            <v>Rozbudowa drogi wojewódzkiej nr 513 na odcinku Orneta - Lidzbark Warmiński wraz z m. Orneta i Lidzbark Warmiński</v>
          </cell>
          <cell r="O371" t="str">
            <v>Dochody</v>
          </cell>
          <cell r="P371" t="str">
            <v>Bieżący</v>
          </cell>
        </row>
        <row r="372">
          <cell r="G372" t="str">
            <v>Rozbudowa drogi wojewódzkiej nr 513 na odcinku Orneta - Lidzbark Warmiński wraz z m. Orneta i Lidzbark Warmiński</v>
          </cell>
          <cell r="O372" t="str">
            <v>Dochody</v>
          </cell>
          <cell r="P372" t="str">
            <v>Bieżący</v>
          </cell>
        </row>
        <row r="373">
          <cell r="G373" t="str">
            <v>Rozbudowa drogi wojewódzkiej nr 513 na odcinku Orneta - Lidzbark Warmiński wraz z m. Orneta i Lidzbark Warmiński</v>
          </cell>
          <cell r="O373" t="str">
            <v>Dochody</v>
          </cell>
          <cell r="P373" t="str">
            <v>Bieżący</v>
          </cell>
        </row>
        <row r="374">
          <cell r="G374" t="str">
            <v>Rozbudowa drogi wojewódzkiej nr 513 na odcinku Orneta - Lidzbark Warmiński wraz z m. Orneta i Lidzbark Warmiński</v>
          </cell>
          <cell r="O374" t="str">
            <v>Dochody</v>
          </cell>
          <cell r="P374" t="str">
            <v>Majątkowy</v>
          </cell>
        </row>
        <row r="375">
          <cell r="G375" t="str">
            <v>Rozbudowa drogi wojewódzkiej nr 513 na odcinku Orneta - Lidzbark Warmiński wraz z m. Orneta i Lidzbark Warmiński</v>
          </cell>
          <cell r="O375" t="str">
            <v>Dochody</v>
          </cell>
          <cell r="P375" t="str">
            <v>Majątkowy</v>
          </cell>
        </row>
        <row r="376">
          <cell r="G376" t="str">
            <v>Rozbudowa drogi wojewódzkiej nr 513 na odcinku Orneta - Lidzbark Warmiński wraz z m. Orneta i Lidzbark Warmiński</v>
          </cell>
          <cell r="O376" t="str">
            <v>Dochody</v>
          </cell>
          <cell r="P376" t="str">
            <v>Majątkowy</v>
          </cell>
        </row>
        <row r="377">
          <cell r="G377" t="str">
            <v>Rozbudowa drogi wojewódzkiej nr 513 na odcinku Orneta - Lidzbark Warmiński wraz z m. Orneta i Lidzbark Warmiński</v>
          </cell>
          <cell r="O377" t="str">
            <v>Dochody</v>
          </cell>
          <cell r="P377" t="str">
            <v>Majątkowy</v>
          </cell>
        </row>
        <row r="378">
          <cell r="G378" t="str">
            <v>Rozbudowa drogi wojewódzkiej nr 513 na odcinku Orneta - Lidzbark Warmiński wraz z m. Orneta i Lidzbark Warmiński</v>
          </cell>
          <cell r="O378" t="str">
            <v>Dochody</v>
          </cell>
          <cell r="P378" t="str">
            <v>Majątkowy</v>
          </cell>
        </row>
        <row r="379">
          <cell r="G379" t="str">
            <v>Rozbudowa drogi wojewódzkiej nr 513 na odcinku Orneta - Lidzbark Warmiński wraz z m. Orneta i Lidzbark Warmiński</v>
          </cell>
          <cell r="O379" t="str">
            <v>Dochody</v>
          </cell>
          <cell r="P379" t="str">
            <v>Majątkowy</v>
          </cell>
        </row>
        <row r="380">
          <cell r="G380" t="str">
            <v>Rozbudowa drogi wojewódzkiej nr 650 na odc. Srokowo - Stara Różanka i drogi wojewódzkiej nr 591 na odc. Stara Różanka - Kętrzyn wraz z ulicami Bałtycka i Traugutta w Kętrzynie</v>
          </cell>
          <cell r="O380" t="str">
            <v>Wydatki</v>
          </cell>
          <cell r="P380" t="str">
            <v>Bieżący</v>
          </cell>
        </row>
        <row r="381">
          <cell r="G381" t="str">
            <v>Rozbudowa drogi wojewódzkiej nr 650 na odc. Srokowo - Stara Różanka i drogi wojewódzkiej nr 591 na odc. Stara Różanka - Kętrzyn wraz z ulicami Bałtycka i Traugutta w Kętrzynie</v>
          </cell>
          <cell r="O381" t="str">
            <v>Wydatki</v>
          </cell>
          <cell r="P381" t="str">
            <v>Bieżący</v>
          </cell>
        </row>
        <row r="382">
          <cell r="G382" t="str">
            <v>Rozbudowa drogi wojewódzkiej nr 650 na odc. Srokowo - Stara Różanka i drogi wojewódzkiej nr 591 na odc. Stara Różanka - Kętrzyn wraz z ulicami Bałtycka i Traugutta w Kętrzynie</v>
          </cell>
          <cell r="O382" t="str">
            <v>Wydatki</v>
          </cell>
          <cell r="P382" t="str">
            <v>Bieżący</v>
          </cell>
        </row>
        <row r="383">
          <cell r="G383" t="str">
            <v>Rozbudowa drogi wojewódzkiej nr 650 na odc. Srokowo - Stara Różanka i drogi wojewódzkiej nr 591 na odc. Stara Różanka - Kętrzyn wraz z ulicami Bałtycka i Traugutta w Kętrzynie</v>
          </cell>
          <cell r="O383" t="str">
            <v>Wydatki</v>
          </cell>
          <cell r="P383" t="str">
            <v>Bieżący</v>
          </cell>
        </row>
        <row r="384">
          <cell r="G384" t="str">
            <v>Rozbudowa drogi wojewódzkiej nr 650 na odc. Srokowo - Stara Różanka i drogi wojewódzkiej nr 591 na odc. Stara Różanka - Kętrzyn wraz z ulicami Bałtycka i Traugutta w Kętrzynie</v>
          </cell>
          <cell r="O384" t="str">
            <v>Wydatki</v>
          </cell>
          <cell r="P384" t="str">
            <v>Bieżący</v>
          </cell>
        </row>
        <row r="385">
          <cell r="G385" t="str">
            <v>Rozbudowa drogi wojewódzkiej nr 650 na odc. Srokowo - Stara Różanka i drogi wojewódzkiej nr 591 na odc. Stara Różanka - Kętrzyn wraz z ulicami Bałtycka i Traugutta w Kętrzynie</v>
          </cell>
          <cell r="O385" t="str">
            <v>Wydatki</v>
          </cell>
          <cell r="P385" t="str">
            <v>Bieżący</v>
          </cell>
        </row>
        <row r="386">
          <cell r="G386" t="str">
            <v>Rozbudowa drogi wojewódzkiej nr 650 na odc. Srokowo - Stara Różanka i drogi wojewódzkiej nr 591 na odc. Stara Różanka - Kętrzyn wraz z ulicami Bałtycka i Traugutta w Kętrzynie</v>
          </cell>
          <cell r="O386" t="str">
            <v>Wydatki</v>
          </cell>
          <cell r="P386" t="str">
            <v>Bieżący</v>
          </cell>
        </row>
        <row r="387">
          <cell r="G387" t="str">
            <v>Rozbudowa drogi wojewódzkiej nr 650 na odc. Srokowo - Stara Różanka i drogi wojewódzkiej nr 591 na odc. Stara Różanka - Kętrzyn wraz z ulicami Bałtycka i Traugutta w Kętrzynie</v>
          </cell>
          <cell r="O387" t="str">
            <v>Wydatki</v>
          </cell>
          <cell r="P387" t="str">
            <v>Bieżący</v>
          </cell>
        </row>
        <row r="388">
          <cell r="G388" t="str">
            <v>Rozbudowa drogi wojewódzkiej nr 650 na odc. Srokowo - Stara Różanka i drogi wojewódzkiej nr 591 na odc. Stara Różanka - Kętrzyn wraz z ulicami Bałtycka i Traugutta w Kętrzynie</v>
          </cell>
          <cell r="O388" t="str">
            <v>Wydatki</v>
          </cell>
          <cell r="P388" t="str">
            <v>Bieżący</v>
          </cell>
        </row>
        <row r="389">
          <cell r="G389" t="str">
            <v>Rozbudowa drogi wojewódzkiej nr 650 na odc. Srokowo - Stara Różanka i drogi wojewódzkiej nr 591 na odc. Stara Różanka - Kętrzyn wraz z ulicami Bałtycka i Traugutta w Kętrzynie</v>
          </cell>
          <cell r="O389" t="str">
            <v>Wydatki</v>
          </cell>
          <cell r="P389" t="str">
            <v>Bieżący</v>
          </cell>
        </row>
        <row r="390">
          <cell r="G390" t="str">
            <v>Rozbudowa drogi wojewódzkiej nr 650 na odc. Srokowo - Stara Różanka i drogi wojewódzkiej nr 591 na odc. Stara Różanka - Kętrzyn wraz z ulicami Bałtycka i Traugutta w Kętrzynie</v>
          </cell>
          <cell r="O390" t="str">
            <v>Wydatki</v>
          </cell>
          <cell r="P390" t="str">
            <v>Bieżący</v>
          </cell>
        </row>
        <row r="391">
          <cell r="G391" t="str">
            <v>Rozbudowa drogi wojewódzkiej nr 650 na odc. Srokowo - Stara Różanka i drogi wojewódzkiej nr 591 na odc. Stara Różanka - Kętrzyn wraz z ulicami Bałtycka i Traugutta w Kętrzynie</v>
          </cell>
          <cell r="O391" t="str">
            <v>Wydatki</v>
          </cell>
          <cell r="P391" t="str">
            <v>Bieżący</v>
          </cell>
        </row>
        <row r="392">
          <cell r="G392" t="str">
            <v>Rozbudowa drogi wojewódzkiej nr 650 na odc. Srokowo - Stara Różanka i drogi wojewódzkiej nr 591 na odc. Stara Różanka - Kętrzyn wraz z ulicami Bałtycka i Traugutta w Kętrzynie</v>
          </cell>
          <cell r="O392" t="str">
            <v>Wydatki</v>
          </cell>
          <cell r="P392" t="str">
            <v>Bieżący</v>
          </cell>
        </row>
        <row r="393">
          <cell r="G393" t="str">
            <v>Rozbudowa drogi wojewódzkiej nr 650 na odc. Srokowo - Stara Różanka i drogi wojewódzkiej nr 591 na odc. Stara Różanka - Kętrzyn wraz z ulicami Bałtycka i Traugutta w Kętrzynie</v>
          </cell>
          <cell r="O393" t="str">
            <v>Wydatki</v>
          </cell>
          <cell r="P393" t="str">
            <v>Bieżący</v>
          </cell>
        </row>
        <row r="394">
          <cell r="G394" t="str">
            <v>Rozbudowa drogi wojewódzkiej nr 650 na odc. Srokowo - Stara Różanka i drogi wojewódzkiej nr 591 na odc. Stara Różanka - Kętrzyn wraz z ulicami Bałtycka i Traugutta w Kętrzynie</v>
          </cell>
          <cell r="O394" t="str">
            <v>Wydatki</v>
          </cell>
          <cell r="P394" t="str">
            <v>Bieżący</v>
          </cell>
        </row>
        <row r="395">
          <cell r="G395" t="str">
            <v>Rozbudowa drogi wojewódzkiej nr 650 na odc. Srokowo - Stara Różanka i drogi wojewódzkiej nr 591 na odc. Stara Różanka - Kętrzyn wraz z ulicami Bałtycka i Traugutta w Kętrzynie</v>
          </cell>
          <cell r="O395" t="str">
            <v>Wydatki</v>
          </cell>
          <cell r="P395" t="str">
            <v>Bieżący</v>
          </cell>
        </row>
        <row r="396">
          <cell r="G396" t="str">
            <v>Rozbudowa drogi wojewódzkiej nr 650 na odc. Srokowo - Stara Różanka i drogi wojewódzkiej nr 591 na odc. Stara Różanka - Kętrzyn wraz z ulicami Bałtycka i Traugutta w Kętrzynie</v>
          </cell>
          <cell r="O396" t="str">
            <v>Wydatki</v>
          </cell>
          <cell r="P396" t="str">
            <v>Bieżący</v>
          </cell>
        </row>
        <row r="397">
          <cell r="G397" t="str">
            <v>Rozbudowa drogi wojewódzkiej nr 650 na odc. Srokowo - Stara Różanka i drogi wojewódzkiej nr 591 na odc. Stara Różanka - Kętrzyn wraz z ulicami Bałtycka i Traugutta w Kętrzynie</v>
          </cell>
          <cell r="O397" t="str">
            <v>Wydatki</v>
          </cell>
          <cell r="P397" t="str">
            <v>Bieżący</v>
          </cell>
        </row>
        <row r="398">
          <cell r="G398" t="str">
            <v>Rozbudowa drogi wojewódzkiej nr 650 na odc. Srokowo - Stara Różanka i drogi wojewódzkiej nr 591 na odc. Stara Różanka - Kętrzyn wraz z ulicami Bałtycka i Traugutta w Kętrzynie</v>
          </cell>
          <cell r="O398" t="str">
            <v>Wydatki</v>
          </cell>
          <cell r="P398" t="str">
            <v>Bieżący</v>
          </cell>
        </row>
        <row r="399">
          <cell r="G399" t="str">
            <v>Rozbudowa drogi wojewódzkiej nr 650 na odc. Srokowo - Stara Różanka i drogi wojewódzkiej nr 591 na odc. Stara Różanka - Kętrzyn wraz z ulicami Bałtycka i Traugutta w Kętrzynie</v>
          </cell>
          <cell r="O399" t="str">
            <v>Wydatki</v>
          </cell>
          <cell r="P399" t="str">
            <v>Bieżący</v>
          </cell>
        </row>
        <row r="400">
          <cell r="G400" t="str">
            <v>Rozbudowa drogi wojewódzkiej nr 650 na odc. Srokowo - Stara Różanka i drogi wojewódzkiej nr 591 na odc. Stara Różanka - Kętrzyn wraz z ulicami Bałtycka i Traugutta w Kętrzynie</v>
          </cell>
          <cell r="O400" t="str">
            <v>Wydatki</v>
          </cell>
          <cell r="P400" t="str">
            <v>Bieżący</v>
          </cell>
        </row>
        <row r="401">
          <cell r="G401" t="str">
            <v>Rozbudowa drogi wojewódzkiej nr 650 na odc. Srokowo - Stara Różanka i drogi wojewódzkiej nr 591 na odc. Stara Różanka - Kętrzyn wraz z ulicami Bałtycka i Traugutta w Kętrzynie</v>
          </cell>
          <cell r="O401" t="str">
            <v>Wydatki</v>
          </cell>
          <cell r="P401" t="str">
            <v>Bieżący</v>
          </cell>
        </row>
        <row r="402">
          <cell r="G402" t="str">
            <v>Rozbudowa drogi wojewódzkiej nr 650 na odc. Srokowo - Stara Różanka i drogi wojewódzkiej nr 591 na odc. Stara Różanka - Kętrzyn wraz z ulicami Bałtycka i Traugutta w Kętrzynie</v>
          </cell>
          <cell r="O402" t="str">
            <v>Wydatki</v>
          </cell>
          <cell r="P402" t="str">
            <v>Bieżący</v>
          </cell>
        </row>
        <row r="403">
          <cell r="G403" t="str">
            <v>Rozbudowa drogi wojewódzkiej nr 650 na odc. Srokowo - Stara Różanka i drogi wojewódzkiej nr 591 na odc. Stara Różanka - Kętrzyn wraz z ulicami Bałtycka i Traugutta w Kętrzynie</v>
          </cell>
          <cell r="O403" t="str">
            <v>Wydatki</v>
          </cell>
          <cell r="P403" t="str">
            <v>Bieżący</v>
          </cell>
        </row>
        <row r="404">
          <cell r="G404" t="str">
            <v>Rozbudowa drogi wojewódzkiej nr 650 na odc. Srokowo - Stara Różanka i drogi wojewódzkiej nr 591 na odc. Stara Różanka - Kętrzyn wraz z ulicami Bałtycka i Traugutta w Kętrzynie</v>
          </cell>
          <cell r="O404" t="str">
            <v>Wydatki</v>
          </cell>
          <cell r="P404" t="str">
            <v>Majątkowy</v>
          </cell>
        </row>
        <row r="405">
          <cell r="G405" t="str">
            <v>Rozbudowa drogi wojewódzkiej nr 650 na odc. Srokowo - Stara Różanka i drogi wojewódzkiej nr 591 na odc. Stara Różanka - Kętrzyn wraz z ulicami Bałtycka i Traugutta w Kętrzynie</v>
          </cell>
          <cell r="O405" t="str">
            <v>Wydatki</v>
          </cell>
          <cell r="P405" t="str">
            <v>Majątkowy</v>
          </cell>
        </row>
        <row r="406">
          <cell r="G406" t="str">
            <v>Rozbudowa drogi wojewódzkiej nr 650 na odc. Srokowo - Stara Różanka i drogi wojewódzkiej nr 591 na odc. Stara Różanka - Kętrzyn wraz z ulicami Bałtycka i Traugutta w Kętrzynie</v>
          </cell>
          <cell r="O406" t="str">
            <v>Wydatki</v>
          </cell>
          <cell r="P406" t="str">
            <v>Majątkowy</v>
          </cell>
        </row>
        <row r="407">
          <cell r="G407" t="str">
            <v>Rozbudowa drogi wojewódzkiej nr 650 na odc. Srokowo - Stara Różanka i drogi wojewódzkiej nr 591 na odc. Stara Różanka - Kętrzyn wraz z ulicami Bałtycka i Traugutta w Kętrzynie</v>
          </cell>
          <cell r="O407" t="str">
            <v>Wydatki</v>
          </cell>
          <cell r="P407" t="str">
            <v>Majątkowy</v>
          </cell>
        </row>
        <row r="408">
          <cell r="G408" t="str">
            <v>Rozbudowa drogi wojewódzkiej nr 650 na odc. Srokowo - Stara Różanka i drogi wojewódzkiej nr 591 na odc. Stara Różanka - Kętrzyn wraz z ulicami Bałtycka i Traugutta w Kętrzynie</v>
          </cell>
          <cell r="O408" t="str">
            <v>Wydatki</v>
          </cell>
          <cell r="P408" t="str">
            <v>Majątkowy</v>
          </cell>
        </row>
        <row r="409">
          <cell r="G409" t="str">
            <v>Rozbudowa drogi wojewódzkiej nr 650 na odc. Srokowo - Stara Różanka i drogi wojewódzkiej nr 591 na odc. Stara Różanka - Kętrzyn wraz z ulicami Bałtycka i Traugutta w Kętrzynie</v>
          </cell>
          <cell r="O409" t="str">
            <v>Wydatki</v>
          </cell>
          <cell r="P409" t="str">
            <v>Majątkowy</v>
          </cell>
        </row>
        <row r="410">
          <cell r="G410" t="str">
            <v>Rozbudowa drogi wojewódzkiej nr 650 na odc. Srokowo - Stara Różanka i drogi wojewódzkiej nr 591 na odc. Stara Różanka - Kętrzyn wraz z ulicami Bałtycka i Traugutta w Kętrzynie</v>
          </cell>
          <cell r="O410" t="str">
            <v>Wydatki</v>
          </cell>
          <cell r="P410" t="str">
            <v>Bieżący</v>
          </cell>
        </row>
        <row r="411">
          <cell r="G411" t="str">
            <v>Rozbudowa drogi wojewódzkiej nr 650 na odc. Srokowo - Stara Różanka i drogi wojewódzkiej nr 591 na odc. Stara Różanka - Kętrzyn wraz z ulicami Bałtycka i Traugutta w Kętrzynie</v>
          </cell>
          <cell r="O411" t="str">
            <v>Wydatki</v>
          </cell>
          <cell r="P411" t="str">
            <v>Bieżący</v>
          </cell>
        </row>
        <row r="412">
          <cell r="G412" t="str">
            <v>Rozbudowa drogi wojewódzkiej nr 650 na odc. Srokowo - Stara Różanka i drogi wojewódzkiej nr 591 na odc. Stara Różanka - Kętrzyn wraz z ulicami Bałtycka i Traugutta w Kętrzynie</v>
          </cell>
          <cell r="O412" t="str">
            <v>Wydatki</v>
          </cell>
          <cell r="P412" t="str">
            <v>Bieżący</v>
          </cell>
        </row>
        <row r="413">
          <cell r="G413" t="str">
            <v>Rozbudowa drogi wojewódzkiej nr 650 na odc. Srokowo - Stara Różanka i drogi wojewódzkiej nr 591 na odc. Stara Różanka - Kętrzyn wraz z ulicami Bałtycka i Traugutta w Kętrzynie</v>
          </cell>
          <cell r="O413" t="str">
            <v>Wydatki</v>
          </cell>
          <cell r="P413" t="str">
            <v>Bieżący</v>
          </cell>
        </row>
        <row r="414">
          <cell r="G414" t="str">
            <v>Rozbudowa drogi wojewódzkiej nr 650 na odc. Srokowo - Stara Różanka i drogi wojewódzkiej nr 591 na odc. Stara Różanka - Kętrzyn wraz z ulicami Bałtycka i Traugutta w Kętrzynie</v>
          </cell>
          <cell r="O414" t="str">
            <v>Wydatki</v>
          </cell>
          <cell r="P414" t="str">
            <v>Bieżący</v>
          </cell>
        </row>
        <row r="415">
          <cell r="G415" t="str">
            <v>Rozbudowa drogi wojewódzkiej nr 650 na odc. Srokowo - Stara Różanka i drogi wojewódzkiej nr 591 na odc. Stara Różanka - Kętrzyn wraz z ulicami Bałtycka i Traugutta w Kętrzynie</v>
          </cell>
          <cell r="O415" t="str">
            <v>Wydatki</v>
          </cell>
          <cell r="P415" t="str">
            <v>Bieżący</v>
          </cell>
        </row>
        <row r="416">
          <cell r="G416" t="str">
            <v>Rozbudowa drogi wojewódzkiej nr 650 na odc. Srokowo - Stara Różanka i drogi wojewódzkiej nr 591 na odc. Stara Różanka - Kętrzyn wraz z ulicami Bałtycka i Traugutta w Kętrzynie</v>
          </cell>
          <cell r="O416" t="str">
            <v>Wydatki</v>
          </cell>
          <cell r="P416" t="str">
            <v>Bieżący</v>
          </cell>
        </row>
        <row r="417">
          <cell r="G417" t="str">
            <v>Rozbudowa drogi wojewódzkiej nr 650 na odc. Srokowo - Stara Różanka i drogi wojewódzkiej nr 591 na odc. Stara Różanka - Kętrzyn wraz z ulicami Bałtycka i Traugutta w Kętrzynie</v>
          </cell>
          <cell r="O417" t="str">
            <v>Wydatki</v>
          </cell>
          <cell r="P417" t="str">
            <v>Bieżący</v>
          </cell>
        </row>
        <row r="418">
          <cell r="G418" t="str">
            <v>Rozbudowa drogi wojewódzkiej nr 650 na odc. Srokowo - Stara Różanka i drogi wojewódzkiej nr 591 na odc. Stara Różanka - Kętrzyn wraz z ulicami Bałtycka i Traugutta w Kętrzynie</v>
          </cell>
          <cell r="O418" t="str">
            <v>Wydatki</v>
          </cell>
          <cell r="P418" t="str">
            <v>Bieżący</v>
          </cell>
        </row>
        <row r="419">
          <cell r="G419" t="str">
            <v>Rozbudowa drogi wojewódzkiej nr 650 na odc. Srokowo - Stara Różanka i drogi wojewódzkiej nr 591 na odc. Stara Różanka - Kętrzyn wraz z ulicami Bałtycka i Traugutta w Kętrzynie</v>
          </cell>
          <cell r="O419" t="str">
            <v>Wydatki</v>
          </cell>
          <cell r="P419" t="str">
            <v>Bieżący</v>
          </cell>
        </row>
        <row r="420">
          <cell r="G420" t="str">
            <v>Rozbudowa drogi wojewódzkiej nr 650 na odc. Srokowo - Stara Różanka i drogi wojewódzkiej nr 591 na odc. Stara Różanka - Kętrzyn wraz z ulicami Bałtycka i Traugutta w Kętrzynie</v>
          </cell>
          <cell r="O420" t="str">
            <v>Wydatki</v>
          </cell>
          <cell r="P420" t="str">
            <v>Bieżący</v>
          </cell>
        </row>
        <row r="421">
          <cell r="G421" t="str">
            <v>Rozbudowa drogi wojewódzkiej nr 650 na odc. Srokowo - Stara Różanka i drogi wojewódzkiej nr 591 na odc. Stara Różanka - Kętrzyn wraz z ulicami Bałtycka i Traugutta w Kętrzynie</v>
          </cell>
          <cell r="O421" t="str">
            <v>Wydatki</v>
          </cell>
          <cell r="P421" t="str">
            <v>Bieżący</v>
          </cell>
        </row>
        <row r="422">
          <cell r="G422" t="str">
            <v>Rozbudowa drogi wojewódzkiej nr 650 na odc. Srokowo - Stara Różanka i drogi wojewódzkiej nr 591 na odc. Stara Różanka - Kętrzyn wraz z ulicami Bałtycka i Traugutta w Kętrzynie</v>
          </cell>
          <cell r="O422" t="str">
            <v>Wydatki</v>
          </cell>
          <cell r="P422" t="str">
            <v>Bieżący</v>
          </cell>
        </row>
        <row r="423">
          <cell r="G423" t="str">
            <v>Rozbudowa drogi wojewódzkiej nr 650 na odc. Srokowo - Stara Różanka i drogi wojewódzkiej nr 591 na odc. Stara Różanka - Kętrzyn wraz z ulicami Bałtycka i Traugutta w Kętrzynie</v>
          </cell>
          <cell r="O423" t="str">
            <v>Wydatki</v>
          </cell>
          <cell r="P423" t="str">
            <v>Bieżący</v>
          </cell>
        </row>
        <row r="424">
          <cell r="G424" t="str">
            <v>Rozbudowa drogi wojewódzkiej nr 650 na odc. Srokowo - Stara Różanka i drogi wojewódzkiej nr 591 na odc. Stara Różanka - Kętrzyn wraz z ulicami Bałtycka i Traugutta w Kętrzynie</v>
          </cell>
          <cell r="O424" t="str">
            <v>Wydatki</v>
          </cell>
          <cell r="P424" t="str">
            <v>Bieżący</v>
          </cell>
        </row>
        <row r="425">
          <cell r="G425" t="str">
            <v>Rozbudowa drogi wojewódzkiej nr 650 na odc. Srokowo - Stara Różanka i drogi wojewódzkiej nr 591 na odc. Stara Różanka - Kętrzyn wraz z ulicami Bałtycka i Traugutta w Kętrzynie</v>
          </cell>
          <cell r="O425" t="str">
            <v>Wydatki</v>
          </cell>
          <cell r="P425" t="str">
            <v>Bieżący</v>
          </cell>
        </row>
        <row r="426">
          <cell r="G426" t="str">
            <v>Rozbudowa drogi wojewódzkiej nr 650 na odc. Srokowo - Stara Różanka i drogi wojewódzkiej nr 591 na odc. Stara Różanka - Kętrzyn wraz z ulicami Bałtycka i Traugutta w Kętrzynie</v>
          </cell>
          <cell r="O426" t="str">
            <v>Wydatki</v>
          </cell>
          <cell r="P426" t="str">
            <v>Bieżący</v>
          </cell>
        </row>
        <row r="427">
          <cell r="G427" t="str">
            <v>Rozbudowa drogi wojewódzkiej nr 650 na odc. Srokowo - Stara Różanka i drogi wojewódzkiej nr 591 na odc. Stara Różanka - Kętrzyn wraz z ulicami Bałtycka i Traugutta w Kętrzynie</v>
          </cell>
          <cell r="O427" t="str">
            <v>Wydatki</v>
          </cell>
          <cell r="P427" t="str">
            <v>Bieżący</v>
          </cell>
        </row>
        <row r="428">
          <cell r="G428" t="str">
            <v>Rozbudowa drogi wojewódzkiej nr 650 na odc. Srokowo - Stara Różanka i drogi wojewódzkiej nr 591 na odc. Stara Różanka - Kętrzyn wraz z ulicami Bałtycka i Traugutta w Kętrzynie</v>
          </cell>
          <cell r="O428" t="str">
            <v>Wydatki</v>
          </cell>
          <cell r="P428" t="str">
            <v>Majątkowy</v>
          </cell>
        </row>
        <row r="429">
          <cell r="G429" t="str">
            <v>Rozbudowa drogi wojewódzkiej nr 650 na odc. Srokowo - Stara Różanka i drogi wojewódzkiej nr 591 na odc. Stara Różanka - Kętrzyn wraz z ulicami Bałtycka i Traugutta w Kętrzynie</v>
          </cell>
          <cell r="O429" t="str">
            <v>Wydatki</v>
          </cell>
          <cell r="P429" t="str">
            <v>Majątkowy</v>
          </cell>
        </row>
        <row r="430">
          <cell r="G430" t="str">
            <v>Rozbudowa drogi wojewódzkiej nr 650 na odc. Srokowo - Stara Różanka i drogi wojewódzkiej nr 591 na odc. Stara Różanka - Kętrzyn wraz z ulicami Bałtycka i Traugutta w Kętrzynie</v>
          </cell>
          <cell r="O430" t="str">
            <v>Wydatki</v>
          </cell>
          <cell r="P430" t="str">
            <v>Majątkowy</v>
          </cell>
        </row>
        <row r="431">
          <cell r="G431" t="str">
            <v>Rozbudowa drogi wojewódzkiej nr 650 na odc. Srokowo - Stara Różanka i drogi wojewódzkiej nr 591 na odc. Stara Różanka - Kętrzyn wraz z ulicami Bałtycka i Traugutta w Kętrzynie</v>
          </cell>
          <cell r="O431" t="str">
            <v>Wydatki</v>
          </cell>
          <cell r="P431" t="str">
            <v>Majątkowy</v>
          </cell>
        </row>
        <row r="432">
          <cell r="G432" t="str">
            <v>Rozbudowa drogi wojewódzkiej nr 650 na odc. Srokowo - Stara Różanka i drogi wojewódzkiej nr 591 na odc. Stara Różanka - Kętrzyn wraz z ulicami Bałtycka i Traugutta w Kętrzynie</v>
          </cell>
          <cell r="O432" t="str">
            <v>Wydatki</v>
          </cell>
          <cell r="P432" t="str">
            <v>Majątkowy</v>
          </cell>
        </row>
        <row r="433">
          <cell r="G433" t="str">
            <v>Rozbudowa drogi wojewódzkiej nr 650 na odc. Srokowo - Stara Różanka i drogi wojewódzkiej nr 591 na odc. Stara Różanka - Kętrzyn wraz z ulicami Bałtycka i Traugutta w Kętrzynie</v>
          </cell>
          <cell r="O433" t="str">
            <v>Wydatki</v>
          </cell>
          <cell r="P433" t="str">
            <v>Majątkowy</v>
          </cell>
        </row>
        <row r="434">
          <cell r="G434" t="str">
            <v>Rozbudowa drogi wojewódzkiej nr 650 na odc. Srokowo - Stara Różanka i drogi wojewódzkiej nr 591 na odc. Stara Różanka - Kętrzyn wraz z ulicami Bałtycka i Traugutta w Kętrzynie</v>
          </cell>
          <cell r="O434" t="str">
            <v>Dochody</v>
          </cell>
          <cell r="P434" t="str">
            <v>Bieżący</v>
          </cell>
        </row>
        <row r="435">
          <cell r="G435" t="str">
            <v>Rozbudowa drogi wojewódzkiej nr 650 na odc. Srokowo - Stara Różanka i drogi wojewódzkiej nr 591 na odc. Stara Różanka - Kętrzyn wraz z ulicami Bałtycka i Traugutta w Kętrzynie</v>
          </cell>
          <cell r="O435" t="str">
            <v>Dochody</v>
          </cell>
          <cell r="P435" t="str">
            <v>Bieżący</v>
          </cell>
        </row>
        <row r="436">
          <cell r="G436" t="str">
            <v>Rozbudowa drogi wojewódzkiej nr 650 na odc. Srokowo - Stara Różanka i drogi wojewódzkiej nr 591 na odc. Stara Różanka - Kętrzyn wraz z ulicami Bałtycka i Traugutta w Kętrzynie</v>
          </cell>
          <cell r="O436" t="str">
            <v>Dochody</v>
          </cell>
          <cell r="P436" t="str">
            <v>Bieżący</v>
          </cell>
        </row>
        <row r="437">
          <cell r="G437" t="str">
            <v>Rozbudowa drogi wojewódzkiej nr 650 na odc. Srokowo - Stara Różanka i drogi wojewódzkiej nr 591 na odc. Stara Różanka - Kętrzyn wraz z ulicami Bałtycka i Traugutta w Kętrzynie</v>
          </cell>
          <cell r="O437" t="str">
            <v>Dochody</v>
          </cell>
          <cell r="P437" t="str">
            <v>Bieżący</v>
          </cell>
        </row>
        <row r="438">
          <cell r="G438" t="str">
            <v>Rozbudowa drogi wojewódzkiej nr 650 na odc. Srokowo - Stara Różanka i drogi wojewódzkiej nr 591 na odc. Stara Różanka - Kętrzyn wraz z ulicami Bałtycka i Traugutta w Kętrzynie</v>
          </cell>
          <cell r="O438" t="str">
            <v>Dochody</v>
          </cell>
          <cell r="P438" t="str">
            <v>Bieżący</v>
          </cell>
        </row>
        <row r="439">
          <cell r="G439" t="str">
            <v>Rozbudowa drogi wojewódzkiej nr 650 na odc. Srokowo - Stara Różanka i drogi wojewódzkiej nr 591 na odc. Stara Różanka - Kętrzyn wraz z ulicami Bałtycka i Traugutta w Kętrzynie</v>
          </cell>
          <cell r="O439" t="str">
            <v>Dochody</v>
          </cell>
          <cell r="P439" t="str">
            <v>Bieżący</v>
          </cell>
        </row>
        <row r="440">
          <cell r="G440" t="str">
            <v>Rozbudowa drogi wojewódzkiej nr 650 na odc. Srokowo - Stara Różanka i drogi wojewódzkiej nr 591 na odc. Stara Różanka - Kętrzyn wraz z ulicami Bałtycka i Traugutta w Kętrzynie</v>
          </cell>
          <cell r="O440" t="str">
            <v>Dochody</v>
          </cell>
          <cell r="P440" t="str">
            <v>Majątkowy</v>
          </cell>
        </row>
        <row r="441">
          <cell r="G441" t="str">
            <v>Rozbudowa drogi wojewódzkiej nr 650 na odc. Srokowo - Stara Różanka i drogi wojewódzkiej nr 591 na odc. Stara Różanka - Kętrzyn wraz z ulicami Bałtycka i Traugutta w Kętrzynie</v>
          </cell>
          <cell r="O441" t="str">
            <v>Dochody</v>
          </cell>
          <cell r="P441" t="str">
            <v>Majątkowy</v>
          </cell>
        </row>
        <row r="442">
          <cell r="G442" t="str">
            <v>Rozbudowa drogi wojewódzkiej nr 650 na odc. Srokowo - Stara Różanka i drogi wojewódzkiej nr 591 na odc. Stara Różanka - Kętrzyn wraz z ulicami Bałtycka i Traugutta w Kętrzynie</v>
          </cell>
          <cell r="O442" t="str">
            <v>Dochody</v>
          </cell>
          <cell r="P442" t="str">
            <v>Majątkowy</v>
          </cell>
        </row>
        <row r="443">
          <cell r="G443" t="str">
            <v>Rozbudowa drogi wojewódzkiej nr 650 na odc. Srokowo - Stara Różanka i drogi wojewódzkiej nr 591 na odc. Stara Różanka - Kętrzyn wraz z ulicami Bałtycka i Traugutta w Kętrzynie</v>
          </cell>
          <cell r="O443" t="str">
            <v>Dochody</v>
          </cell>
          <cell r="P443" t="str">
            <v>Majątkowy</v>
          </cell>
        </row>
        <row r="444">
          <cell r="G444" t="str">
            <v>Rozbudowa drogi wojewódzkiej nr 650 na odc. Srokowo - Stara Różanka i drogi wojewódzkiej nr 591 na odc. Stara Różanka - Kętrzyn wraz z ulicami Bałtycka i Traugutta w Kętrzynie</v>
          </cell>
          <cell r="O444" t="str">
            <v>Dochody</v>
          </cell>
          <cell r="P444" t="str">
            <v>Majątkowy</v>
          </cell>
        </row>
        <row r="445">
          <cell r="G445" t="str">
            <v>Rozbudowa drogi wojewódzkiej nr 650 na odc. Srokowo - Stara Różanka i drogi wojewódzkiej nr 591 na odc. Stara Różanka - Kętrzyn wraz z ulicami Bałtycka i Traugutta w Kętrzynie</v>
          </cell>
          <cell r="O445" t="str">
            <v>Dochody</v>
          </cell>
          <cell r="P445" t="str">
            <v>Majątkowy</v>
          </cell>
        </row>
        <row r="446">
          <cell r="G446" t="str">
            <v xml:space="preserve">Rozbudowa drogi wojewódzkiej nr 650 na odcinku Srokowo - Węgorzewo do skrzyżowania z drogą krajową nr 63 </v>
          </cell>
          <cell r="O446" t="str">
            <v>Wydatki</v>
          </cell>
          <cell r="P446" t="str">
            <v>Bieżący</v>
          </cell>
        </row>
        <row r="447">
          <cell r="G447" t="str">
            <v xml:space="preserve">Rozbudowa drogi wojewódzkiej nr 650 na odcinku Srokowo - Węgorzewo do skrzyżowania z drogą krajową nr 63 </v>
          </cell>
          <cell r="O447" t="str">
            <v>Wydatki</v>
          </cell>
          <cell r="P447" t="str">
            <v>Bieżący</v>
          </cell>
        </row>
        <row r="448">
          <cell r="G448" t="str">
            <v xml:space="preserve">Rozbudowa drogi wojewódzkiej nr 650 na odcinku Srokowo - Węgorzewo do skrzyżowania z drogą krajową nr 63 </v>
          </cell>
          <cell r="O448" t="str">
            <v>Wydatki</v>
          </cell>
          <cell r="P448" t="str">
            <v>Bieżący</v>
          </cell>
        </row>
        <row r="449">
          <cell r="G449" t="str">
            <v xml:space="preserve">Rozbudowa drogi wojewódzkiej nr 650 na odcinku Srokowo - Węgorzewo do skrzyżowania z drogą krajową nr 63 </v>
          </cell>
          <cell r="O449" t="str">
            <v>Wydatki</v>
          </cell>
          <cell r="P449" t="str">
            <v>Bieżący</v>
          </cell>
        </row>
        <row r="450">
          <cell r="G450" t="str">
            <v xml:space="preserve">Rozbudowa drogi wojewódzkiej nr 650 na odcinku Srokowo - Węgorzewo do skrzyżowania z drogą krajową nr 63 </v>
          </cell>
          <cell r="O450" t="str">
            <v>Wydatki</v>
          </cell>
          <cell r="P450" t="str">
            <v>Bieżący</v>
          </cell>
        </row>
        <row r="451">
          <cell r="G451" t="str">
            <v xml:space="preserve">Rozbudowa drogi wojewódzkiej nr 650 na odcinku Srokowo - Węgorzewo do skrzyżowania z drogą krajową nr 63 </v>
          </cell>
          <cell r="O451" t="str">
            <v>Wydatki</v>
          </cell>
          <cell r="P451" t="str">
            <v>Bieżący</v>
          </cell>
        </row>
        <row r="452">
          <cell r="G452" t="str">
            <v xml:space="preserve">Rozbudowa drogi wojewódzkiej nr 650 na odcinku Srokowo - Węgorzewo do skrzyżowania z drogą krajową nr 63 </v>
          </cell>
          <cell r="O452" t="str">
            <v>Wydatki</v>
          </cell>
          <cell r="P452" t="str">
            <v>Bieżący</v>
          </cell>
        </row>
        <row r="453">
          <cell r="G453" t="str">
            <v xml:space="preserve">Rozbudowa drogi wojewódzkiej nr 650 na odcinku Srokowo - Węgorzewo do skrzyżowania z drogą krajową nr 63 </v>
          </cell>
          <cell r="O453" t="str">
            <v>Wydatki</v>
          </cell>
          <cell r="P453" t="str">
            <v>Bieżący</v>
          </cell>
        </row>
        <row r="454">
          <cell r="G454" t="str">
            <v xml:space="preserve">Rozbudowa drogi wojewódzkiej nr 650 na odcinku Srokowo - Węgorzewo do skrzyżowania z drogą krajową nr 63 </v>
          </cell>
          <cell r="O454" t="str">
            <v>Wydatki</v>
          </cell>
          <cell r="P454" t="str">
            <v>Bieżący</v>
          </cell>
        </row>
        <row r="455">
          <cell r="G455" t="str">
            <v xml:space="preserve">Rozbudowa drogi wojewódzkiej nr 650 na odcinku Srokowo - Węgorzewo do skrzyżowania z drogą krajową nr 63 </v>
          </cell>
          <cell r="O455" t="str">
            <v>Wydatki</v>
          </cell>
          <cell r="P455" t="str">
            <v>Bieżący</v>
          </cell>
        </row>
        <row r="456">
          <cell r="G456" t="str">
            <v xml:space="preserve">Rozbudowa drogi wojewódzkiej nr 650 na odcinku Srokowo - Węgorzewo do skrzyżowania z drogą krajową nr 63 </v>
          </cell>
          <cell r="O456" t="str">
            <v>Wydatki</v>
          </cell>
          <cell r="P456" t="str">
            <v>Bieżący</v>
          </cell>
        </row>
        <row r="457">
          <cell r="G457" t="str">
            <v xml:space="preserve">Rozbudowa drogi wojewódzkiej nr 650 na odcinku Srokowo - Węgorzewo do skrzyżowania z drogą krajową nr 63 </v>
          </cell>
          <cell r="O457" t="str">
            <v>Wydatki</v>
          </cell>
          <cell r="P457" t="str">
            <v>Bieżący</v>
          </cell>
        </row>
        <row r="458">
          <cell r="G458" t="str">
            <v xml:space="preserve">Rozbudowa drogi wojewódzkiej nr 650 na odcinku Srokowo - Węgorzewo do skrzyżowania z drogą krajową nr 63 </v>
          </cell>
          <cell r="O458" t="str">
            <v>Wydatki</v>
          </cell>
          <cell r="P458" t="str">
            <v>Bieżący</v>
          </cell>
        </row>
        <row r="459">
          <cell r="G459" t="str">
            <v xml:space="preserve">Rozbudowa drogi wojewódzkiej nr 650 na odcinku Srokowo - Węgorzewo do skrzyżowania z drogą krajową nr 63 </v>
          </cell>
          <cell r="O459" t="str">
            <v>Wydatki</v>
          </cell>
          <cell r="P459" t="str">
            <v>Bieżący</v>
          </cell>
        </row>
        <row r="460">
          <cell r="G460" t="str">
            <v xml:space="preserve">Rozbudowa drogi wojewódzkiej nr 650 na odcinku Srokowo - Węgorzewo do skrzyżowania z drogą krajową nr 63 </v>
          </cell>
          <cell r="O460" t="str">
            <v>Wydatki</v>
          </cell>
          <cell r="P460" t="str">
            <v>Bieżący</v>
          </cell>
        </row>
        <row r="461">
          <cell r="G461" t="str">
            <v xml:space="preserve">Rozbudowa drogi wojewódzkiej nr 650 na odcinku Srokowo - Węgorzewo do skrzyżowania z drogą krajową nr 63 </v>
          </cell>
          <cell r="O461" t="str">
            <v>Wydatki</v>
          </cell>
          <cell r="P461" t="str">
            <v>Bieżący</v>
          </cell>
        </row>
        <row r="462">
          <cell r="G462" t="str">
            <v xml:space="preserve">Rozbudowa drogi wojewódzkiej nr 650 na odcinku Srokowo - Węgorzewo do skrzyżowania z drogą krajową nr 63 </v>
          </cell>
          <cell r="O462" t="str">
            <v>Wydatki</v>
          </cell>
          <cell r="P462" t="str">
            <v>Bieżący</v>
          </cell>
        </row>
        <row r="463">
          <cell r="G463" t="str">
            <v xml:space="preserve">Rozbudowa drogi wojewódzkiej nr 650 na odcinku Srokowo - Węgorzewo do skrzyżowania z drogą krajową nr 63 </v>
          </cell>
          <cell r="O463" t="str">
            <v>Wydatki</v>
          </cell>
          <cell r="P463" t="str">
            <v>Bieżący</v>
          </cell>
        </row>
        <row r="464">
          <cell r="G464" t="str">
            <v xml:space="preserve">Rozbudowa drogi wojewódzkiej nr 650 na odcinku Srokowo - Węgorzewo do skrzyżowania z drogą krajową nr 63 </v>
          </cell>
          <cell r="O464" t="str">
            <v>Wydatki</v>
          </cell>
          <cell r="P464" t="str">
            <v>Bieżący</v>
          </cell>
        </row>
        <row r="465">
          <cell r="G465" t="str">
            <v xml:space="preserve">Rozbudowa drogi wojewódzkiej nr 650 na odcinku Srokowo - Węgorzewo do skrzyżowania z drogą krajową nr 63 </v>
          </cell>
          <cell r="O465" t="str">
            <v>Wydatki</v>
          </cell>
          <cell r="P465" t="str">
            <v>Bieżący</v>
          </cell>
        </row>
        <row r="466">
          <cell r="G466" t="str">
            <v xml:space="preserve">Rozbudowa drogi wojewódzkiej nr 650 na odcinku Srokowo - Węgorzewo do skrzyżowania z drogą krajową nr 63 </v>
          </cell>
          <cell r="O466" t="str">
            <v>Wydatki</v>
          </cell>
          <cell r="P466" t="str">
            <v>Bieżący</v>
          </cell>
        </row>
        <row r="467">
          <cell r="G467" t="str">
            <v xml:space="preserve">Rozbudowa drogi wojewódzkiej nr 650 na odcinku Srokowo - Węgorzewo do skrzyżowania z drogą krajową nr 63 </v>
          </cell>
          <cell r="O467" t="str">
            <v>Wydatki</v>
          </cell>
          <cell r="P467" t="str">
            <v>Bieżący</v>
          </cell>
        </row>
        <row r="468">
          <cell r="G468" t="str">
            <v xml:space="preserve">Rozbudowa drogi wojewódzkiej nr 650 na odcinku Srokowo - Węgorzewo do skrzyżowania z drogą krajową nr 63 </v>
          </cell>
          <cell r="O468" t="str">
            <v>Wydatki</v>
          </cell>
          <cell r="P468" t="str">
            <v>Bieżący</v>
          </cell>
        </row>
        <row r="469">
          <cell r="G469" t="str">
            <v xml:space="preserve">Rozbudowa drogi wojewódzkiej nr 650 na odcinku Srokowo - Węgorzewo do skrzyżowania z drogą krajową nr 63 </v>
          </cell>
          <cell r="O469" t="str">
            <v>Wydatki</v>
          </cell>
          <cell r="P469" t="str">
            <v>Bieżący</v>
          </cell>
        </row>
        <row r="470">
          <cell r="G470" t="str">
            <v xml:space="preserve">Rozbudowa drogi wojewódzkiej nr 650 na odcinku Srokowo - Węgorzewo do skrzyżowania z drogą krajową nr 63 </v>
          </cell>
          <cell r="O470" t="str">
            <v>Wydatki</v>
          </cell>
          <cell r="P470" t="str">
            <v>Majątkowy</v>
          </cell>
        </row>
        <row r="471">
          <cell r="G471" t="str">
            <v xml:space="preserve">Rozbudowa drogi wojewódzkiej nr 650 na odcinku Srokowo - Węgorzewo do skrzyżowania z drogą krajową nr 63 </v>
          </cell>
          <cell r="O471" t="str">
            <v>Wydatki</v>
          </cell>
          <cell r="P471" t="str">
            <v>Majątkowy</v>
          </cell>
        </row>
        <row r="472">
          <cell r="G472" t="str">
            <v xml:space="preserve">Rozbudowa drogi wojewódzkiej nr 650 na odcinku Srokowo - Węgorzewo do skrzyżowania z drogą krajową nr 63 </v>
          </cell>
          <cell r="O472" t="str">
            <v>Wydatki</v>
          </cell>
          <cell r="P472" t="str">
            <v>Majątkowy</v>
          </cell>
        </row>
        <row r="473">
          <cell r="G473" t="str">
            <v xml:space="preserve">Rozbudowa drogi wojewódzkiej nr 650 na odcinku Srokowo - Węgorzewo do skrzyżowania z drogą krajową nr 63 </v>
          </cell>
          <cell r="O473" t="str">
            <v>Wydatki</v>
          </cell>
          <cell r="P473" t="str">
            <v>Majątkowy</v>
          </cell>
        </row>
        <row r="474">
          <cell r="G474" t="str">
            <v xml:space="preserve">Rozbudowa drogi wojewódzkiej nr 650 na odcinku Srokowo - Węgorzewo do skrzyżowania z drogą krajową nr 63 </v>
          </cell>
          <cell r="O474" t="str">
            <v>Wydatki</v>
          </cell>
          <cell r="P474" t="str">
            <v>Majątkowy</v>
          </cell>
        </row>
        <row r="475">
          <cell r="G475" t="str">
            <v xml:space="preserve">Rozbudowa drogi wojewódzkiej nr 650 na odcinku Srokowo - Węgorzewo do skrzyżowania z drogą krajową nr 63 </v>
          </cell>
          <cell r="O475" t="str">
            <v>Wydatki</v>
          </cell>
          <cell r="P475" t="str">
            <v>Majątkowy</v>
          </cell>
        </row>
        <row r="476">
          <cell r="G476" t="str">
            <v xml:space="preserve">Rozbudowa drogi wojewódzkiej nr 650 na odcinku Srokowo - Węgorzewo do skrzyżowania z drogą krajową nr 63 </v>
          </cell>
          <cell r="O476" t="str">
            <v>Wydatki</v>
          </cell>
          <cell r="P476" t="str">
            <v>Bieżący</v>
          </cell>
        </row>
        <row r="477">
          <cell r="G477" t="str">
            <v xml:space="preserve">Rozbudowa drogi wojewódzkiej nr 650 na odcinku Srokowo - Węgorzewo do skrzyżowania z drogą krajową nr 63 </v>
          </cell>
          <cell r="O477" t="str">
            <v>Wydatki</v>
          </cell>
          <cell r="P477" t="str">
            <v>Bieżący</v>
          </cell>
        </row>
        <row r="478">
          <cell r="G478" t="str">
            <v xml:space="preserve">Rozbudowa drogi wojewódzkiej nr 650 na odcinku Srokowo - Węgorzewo do skrzyżowania z drogą krajową nr 63 </v>
          </cell>
          <cell r="O478" t="str">
            <v>Wydatki</v>
          </cell>
          <cell r="P478" t="str">
            <v>Bieżący</v>
          </cell>
        </row>
        <row r="479">
          <cell r="G479" t="str">
            <v xml:space="preserve">Rozbudowa drogi wojewódzkiej nr 650 na odcinku Srokowo - Węgorzewo do skrzyżowania z drogą krajową nr 63 </v>
          </cell>
          <cell r="O479" t="str">
            <v>Wydatki</v>
          </cell>
          <cell r="P479" t="str">
            <v>Bieżący</v>
          </cell>
        </row>
        <row r="480">
          <cell r="G480" t="str">
            <v xml:space="preserve">Rozbudowa drogi wojewódzkiej nr 650 na odcinku Srokowo - Węgorzewo do skrzyżowania z drogą krajową nr 63 </v>
          </cell>
          <cell r="O480" t="str">
            <v>Wydatki</v>
          </cell>
          <cell r="P480" t="str">
            <v>Bieżący</v>
          </cell>
        </row>
        <row r="481">
          <cell r="G481" t="str">
            <v xml:space="preserve">Rozbudowa drogi wojewódzkiej nr 650 na odcinku Srokowo - Węgorzewo do skrzyżowania z drogą krajową nr 63 </v>
          </cell>
          <cell r="O481" t="str">
            <v>Wydatki</v>
          </cell>
          <cell r="P481" t="str">
            <v>Bieżący</v>
          </cell>
        </row>
        <row r="482">
          <cell r="G482" t="str">
            <v xml:space="preserve">Rozbudowa drogi wojewódzkiej nr 650 na odcinku Srokowo - Węgorzewo do skrzyżowania z drogą krajową nr 63 </v>
          </cell>
          <cell r="O482" t="str">
            <v>Wydatki</v>
          </cell>
          <cell r="P482" t="str">
            <v>Bieżący</v>
          </cell>
        </row>
        <row r="483">
          <cell r="G483" t="str">
            <v xml:space="preserve">Rozbudowa drogi wojewódzkiej nr 650 na odcinku Srokowo - Węgorzewo do skrzyżowania z drogą krajową nr 63 </v>
          </cell>
          <cell r="O483" t="str">
            <v>Wydatki</v>
          </cell>
          <cell r="P483" t="str">
            <v>Bieżący</v>
          </cell>
        </row>
        <row r="484">
          <cell r="G484" t="str">
            <v xml:space="preserve">Rozbudowa drogi wojewódzkiej nr 650 na odcinku Srokowo - Węgorzewo do skrzyżowania z drogą krajową nr 63 </v>
          </cell>
          <cell r="O484" t="str">
            <v>Wydatki</v>
          </cell>
          <cell r="P484" t="str">
            <v>Bieżący</v>
          </cell>
        </row>
        <row r="485">
          <cell r="G485" t="str">
            <v xml:space="preserve">Rozbudowa drogi wojewódzkiej nr 650 na odcinku Srokowo - Węgorzewo do skrzyżowania z drogą krajową nr 63 </v>
          </cell>
          <cell r="O485" t="str">
            <v>Wydatki</v>
          </cell>
          <cell r="P485" t="str">
            <v>Bieżący</v>
          </cell>
        </row>
        <row r="486">
          <cell r="G486" t="str">
            <v xml:space="preserve">Rozbudowa drogi wojewódzkiej nr 650 na odcinku Srokowo - Węgorzewo do skrzyżowania z drogą krajową nr 63 </v>
          </cell>
          <cell r="O486" t="str">
            <v>Wydatki</v>
          </cell>
          <cell r="P486" t="str">
            <v>Bieżący</v>
          </cell>
        </row>
        <row r="487">
          <cell r="G487" t="str">
            <v xml:space="preserve">Rozbudowa drogi wojewódzkiej nr 650 na odcinku Srokowo - Węgorzewo do skrzyżowania z drogą krajową nr 63 </v>
          </cell>
          <cell r="O487" t="str">
            <v>Wydatki</v>
          </cell>
          <cell r="P487" t="str">
            <v>Bieżący</v>
          </cell>
        </row>
        <row r="488">
          <cell r="G488" t="str">
            <v xml:space="preserve">Rozbudowa drogi wojewódzkiej nr 650 na odcinku Srokowo - Węgorzewo do skrzyżowania z drogą krajową nr 63 </v>
          </cell>
          <cell r="O488" t="str">
            <v>Wydatki</v>
          </cell>
          <cell r="P488" t="str">
            <v>Bieżący</v>
          </cell>
        </row>
        <row r="489">
          <cell r="G489" t="str">
            <v xml:space="preserve">Rozbudowa drogi wojewódzkiej nr 650 na odcinku Srokowo - Węgorzewo do skrzyżowania z drogą krajową nr 63 </v>
          </cell>
          <cell r="O489" t="str">
            <v>Wydatki</v>
          </cell>
          <cell r="P489" t="str">
            <v>Bieżący</v>
          </cell>
        </row>
        <row r="490">
          <cell r="G490" t="str">
            <v xml:space="preserve">Rozbudowa drogi wojewódzkiej nr 650 na odcinku Srokowo - Węgorzewo do skrzyżowania z drogą krajową nr 63 </v>
          </cell>
          <cell r="O490" t="str">
            <v>Wydatki</v>
          </cell>
          <cell r="P490" t="str">
            <v>Bieżący</v>
          </cell>
        </row>
        <row r="491">
          <cell r="G491" t="str">
            <v xml:space="preserve">Rozbudowa drogi wojewódzkiej nr 650 na odcinku Srokowo - Węgorzewo do skrzyżowania z drogą krajową nr 63 </v>
          </cell>
          <cell r="O491" t="str">
            <v>Wydatki</v>
          </cell>
          <cell r="P491" t="str">
            <v>Bieżący</v>
          </cell>
        </row>
        <row r="492">
          <cell r="G492" t="str">
            <v xml:space="preserve">Rozbudowa drogi wojewódzkiej nr 650 na odcinku Srokowo - Węgorzewo do skrzyżowania z drogą krajową nr 63 </v>
          </cell>
          <cell r="O492" t="str">
            <v>Wydatki</v>
          </cell>
          <cell r="P492" t="str">
            <v>Bieżący</v>
          </cell>
        </row>
        <row r="493">
          <cell r="G493" t="str">
            <v xml:space="preserve">Rozbudowa drogi wojewódzkiej nr 650 na odcinku Srokowo - Węgorzewo do skrzyżowania z drogą krajową nr 63 </v>
          </cell>
          <cell r="O493" t="str">
            <v>Wydatki</v>
          </cell>
          <cell r="P493" t="str">
            <v>Bieżący</v>
          </cell>
        </row>
        <row r="494">
          <cell r="G494" t="str">
            <v xml:space="preserve">Rozbudowa drogi wojewódzkiej nr 650 na odcinku Srokowo - Węgorzewo do skrzyżowania z drogą krajową nr 63 </v>
          </cell>
          <cell r="O494" t="str">
            <v>Wydatki</v>
          </cell>
          <cell r="P494" t="str">
            <v>Majątkowy</v>
          </cell>
        </row>
        <row r="495">
          <cell r="G495" t="str">
            <v xml:space="preserve">Rozbudowa drogi wojewódzkiej nr 650 na odcinku Srokowo - Węgorzewo do skrzyżowania z drogą krajową nr 63 </v>
          </cell>
          <cell r="O495" t="str">
            <v>Wydatki</v>
          </cell>
          <cell r="P495" t="str">
            <v>Majątkowy</v>
          </cell>
        </row>
        <row r="496">
          <cell r="G496" t="str">
            <v xml:space="preserve">Rozbudowa drogi wojewódzkiej nr 650 na odcinku Srokowo - Węgorzewo do skrzyżowania z drogą krajową nr 63 </v>
          </cell>
          <cell r="O496" t="str">
            <v>Wydatki</v>
          </cell>
          <cell r="P496" t="str">
            <v>Majątkowy</v>
          </cell>
        </row>
        <row r="497">
          <cell r="G497" t="str">
            <v xml:space="preserve">Rozbudowa drogi wojewódzkiej nr 650 na odcinku Srokowo - Węgorzewo do skrzyżowania z drogą krajową nr 63 </v>
          </cell>
          <cell r="O497" t="str">
            <v>Wydatki</v>
          </cell>
          <cell r="P497" t="str">
            <v>Majątkowy</v>
          </cell>
        </row>
        <row r="498">
          <cell r="G498" t="str">
            <v xml:space="preserve">Rozbudowa drogi wojewódzkiej nr 650 na odcinku Srokowo - Węgorzewo do skrzyżowania z drogą krajową nr 63 </v>
          </cell>
          <cell r="O498" t="str">
            <v>Wydatki</v>
          </cell>
          <cell r="P498" t="str">
            <v>Majątkowy</v>
          </cell>
        </row>
        <row r="499">
          <cell r="G499" t="str">
            <v xml:space="preserve">Rozbudowa drogi wojewódzkiej nr 650 na odcinku Srokowo - Węgorzewo do skrzyżowania z drogą krajową nr 63 </v>
          </cell>
          <cell r="O499" t="str">
            <v>Wydatki</v>
          </cell>
          <cell r="P499" t="str">
            <v>Majątkowy</v>
          </cell>
        </row>
        <row r="500">
          <cell r="G500" t="str">
            <v xml:space="preserve">Rozbudowa drogi wojewódzkiej nr 650 na odcinku Srokowo - Węgorzewo do skrzyżowania z drogą krajową nr 63 </v>
          </cell>
          <cell r="O500" t="str">
            <v>Dochody</v>
          </cell>
          <cell r="P500" t="str">
            <v>Bieżący</v>
          </cell>
        </row>
        <row r="501">
          <cell r="G501" t="str">
            <v xml:space="preserve">Rozbudowa drogi wojewódzkiej nr 650 na odcinku Srokowo - Węgorzewo do skrzyżowania z drogą krajową nr 63 </v>
          </cell>
          <cell r="O501" t="str">
            <v>Dochody</v>
          </cell>
          <cell r="P501" t="str">
            <v>Bieżący</v>
          </cell>
        </row>
        <row r="502">
          <cell r="G502" t="str">
            <v xml:space="preserve">Rozbudowa drogi wojewódzkiej nr 650 na odcinku Srokowo - Węgorzewo do skrzyżowania z drogą krajową nr 63 </v>
          </cell>
          <cell r="O502" t="str">
            <v>Dochody</v>
          </cell>
          <cell r="P502" t="str">
            <v>Bieżący</v>
          </cell>
        </row>
        <row r="503">
          <cell r="G503" t="str">
            <v xml:space="preserve">Rozbudowa drogi wojewódzkiej nr 650 na odcinku Srokowo - Węgorzewo do skrzyżowania z drogą krajową nr 63 </v>
          </cell>
          <cell r="O503" t="str">
            <v>Dochody</v>
          </cell>
          <cell r="P503" t="str">
            <v>Bieżący</v>
          </cell>
        </row>
        <row r="504">
          <cell r="G504" t="str">
            <v xml:space="preserve">Rozbudowa drogi wojewódzkiej nr 650 na odcinku Srokowo - Węgorzewo do skrzyżowania z drogą krajową nr 63 </v>
          </cell>
          <cell r="O504" t="str">
            <v>Dochody</v>
          </cell>
          <cell r="P504" t="str">
            <v>Bieżący</v>
          </cell>
        </row>
        <row r="505">
          <cell r="G505" t="str">
            <v xml:space="preserve">Rozbudowa drogi wojewódzkiej nr 650 na odcinku Srokowo - Węgorzewo do skrzyżowania z drogą krajową nr 63 </v>
          </cell>
          <cell r="O505" t="str">
            <v>Dochody</v>
          </cell>
          <cell r="P505" t="str">
            <v>Bieżący</v>
          </cell>
        </row>
        <row r="506">
          <cell r="G506" t="str">
            <v xml:space="preserve">Rozbudowa drogi wojewódzkiej nr 650 na odcinku Srokowo - Węgorzewo do skrzyżowania z drogą krajową nr 63 </v>
          </cell>
          <cell r="O506" t="str">
            <v>Dochody</v>
          </cell>
          <cell r="P506" t="str">
            <v>Bieżący</v>
          </cell>
        </row>
        <row r="507">
          <cell r="G507" t="str">
            <v xml:space="preserve">Rozbudowa drogi wojewódzkiej nr 650 na odcinku Srokowo - Węgorzewo do skrzyżowania z drogą krajową nr 63 </v>
          </cell>
          <cell r="O507" t="str">
            <v>Dochody</v>
          </cell>
          <cell r="P507" t="str">
            <v>Majątkowy</v>
          </cell>
        </row>
        <row r="508">
          <cell r="G508" t="str">
            <v xml:space="preserve">Rozbudowa drogi wojewódzkiej nr 650 na odcinku Srokowo - Węgorzewo do skrzyżowania z drogą krajową nr 63 </v>
          </cell>
          <cell r="O508" t="str">
            <v>Dochody</v>
          </cell>
          <cell r="P508" t="str">
            <v>Majątkowy</v>
          </cell>
        </row>
        <row r="509">
          <cell r="G509" t="str">
            <v xml:space="preserve">Rozbudowa drogi wojewódzkiej nr 650 na odcinku Srokowo - Węgorzewo do skrzyżowania z drogą krajową nr 63 </v>
          </cell>
          <cell r="O509" t="str">
            <v>Dochody</v>
          </cell>
          <cell r="P509" t="str">
            <v>Majątkowy</v>
          </cell>
        </row>
        <row r="510">
          <cell r="G510" t="str">
            <v xml:space="preserve">Rozbudowa drogi wojewódzkiej nr 650 na odcinku Srokowo - Węgorzewo do skrzyżowania z drogą krajową nr 63 </v>
          </cell>
          <cell r="O510" t="str">
            <v>Dochody</v>
          </cell>
          <cell r="P510" t="str">
            <v>Majątkowy</v>
          </cell>
        </row>
        <row r="511">
          <cell r="G511" t="str">
            <v xml:space="preserve">Rozbudowa drogi wojewódzkiej nr 650 na odcinku Srokowo - Węgorzewo do skrzyżowania z drogą krajową nr 63 </v>
          </cell>
          <cell r="O511" t="str">
            <v>Dochody</v>
          </cell>
          <cell r="P511" t="str">
            <v>Majątkowy</v>
          </cell>
        </row>
        <row r="512">
          <cell r="G512" t="str">
            <v xml:space="preserve">Rozbudowa drogi wojewódzkiej nr 650 na odcinku Srokowo - Węgorzewo do skrzyżowania z drogą krajową nr 63 </v>
          </cell>
          <cell r="O512" t="str">
            <v>Dochody</v>
          </cell>
          <cell r="P512" t="str">
            <v>Majątkowy</v>
          </cell>
        </row>
        <row r="513">
          <cell r="G513" t="str">
            <v>Rozbudowa drogi wojewódzkiej nr 650 na odcinku Węgorzewo (od skrzyżowania z drogą krajową nr 63) - Banie Mazurskie wraz z m. Banie Mazurskie</v>
          </cell>
          <cell r="O513" t="str">
            <v>Wydatki</v>
          </cell>
          <cell r="P513" t="str">
            <v>Bieżący</v>
          </cell>
        </row>
        <row r="514">
          <cell r="G514" t="str">
            <v>Rozbudowa drogi wojewódzkiej nr 650 na odcinku Węgorzewo (od skrzyżowania z drogą krajową nr 63) - Banie Mazurskie wraz z m. Banie Mazurskie</v>
          </cell>
          <cell r="O514" t="str">
            <v>Wydatki</v>
          </cell>
          <cell r="P514" t="str">
            <v>Bieżący</v>
          </cell>
        </row>
        <row r="515">
          <cell r="G515" t="str">
            <v>Rozbudowa drogi wojewódzkiej nr 650 na odcinku Węgorzewo (od skrzyżowania z drogą krajową nr 63) - Banie Mazurskie wraz z m. Banie Mazurskie</v>
          </cell>
          <cell r="O515" t="str">
            <v>Wydatki</v>
          </cell>
          <cell r="P515" t="str">
            <v>Bieżący</v>
          </cell>
        </row>
        <row r="516">
          <cell r="G516" t="str">
            <v>Rozbudowa drogi wojewódzkiej nr 650 na odcinku Węgorzewo (od skrzyżowania z drogą krajową nr 63) - Banie Mazurskie wraz z m. Banie Mazurskie</v>
          </cell>
          <cell r="O516" t="str">
            <v>Wydatki</v>
          </cell>
          <cell r="P516" t="str">
            <v>Bieżący</v>
          </cell>
        </row>
        <row r="517">
          <cell r="G517" t="str">
            <v>Rozbudowa drogi wojewódzkiej nr 650 na odcinku Węgorzewo (od skrzyżowania z drogą krajową nr 63) - Banie Mazurskie wraz z m. Banie Mazurskie</v>
          </cell>
          <cell r="O517" t="str">
            <v>Wydatki</v>
          </cell>
          <cell r="P517" t="str">
            <v>Bieżący</v>
          </cell>
        </row>
        <row r="518">
          <cell r="G518" t="str">
            <v>Rozbudowa drogi wojewódzkiej nr 650 na odcinku Węgorzewo (od skrzyżowania z drogą krajową nr 63) - Banie Mazurskie wraz z m. Banie Mazurskie</v>
          </cell>
          <cell r="O518" t="str">
            <v>Wydatki</v>
          </cell>
          <cell r="P518" t="str">
            <v>Bieżący</v>
          </cell>
        </row>
        <row r="519">
          <cell r="G519" t="str">
            <v>Rozbudowa drogi wojewódzkiej nr 650 na odcinku Węgorzewo (od skrzyżowania z drogą krajową nr 63) - Banie Mazurskie wraz z m. Banie Mazurskie</v>
          </cell>
          <cell r="O519" t="str">
            <v>Wydatki</v>
          </cell>
          <cell r="P519" t="str">
            <v>Bieżący</v>
          </cell>
        </row>
        <row r="520">
          <cell r="G520" t="str">
            <v>Rozbudowa drogi wojewódzkiej nr 650 na odcinku Węgorzewo (od skrzyżowania z drogą krajową nr 63) - Banie Mazurskie wraz z m. Banie Mazurskie</v>
          </cell>
          <cell r="O520" t="str">
            <v>Wydatki</v>
          </cell>
          <cell r="P520" t="str">
            <v>Bieżący</v>
          </cell>
        </row>
        <row r="521">
          <cell r="G521" t="str">
            <v>Rozbudowa drogi wojewódzkiej nr 650 na odcinku Węgorzewo (od skrzyżowania z drogą krajową nr 63) - Banie Mazurskie wraz z m. Banie Mazurskie</v>
          </cell>
          <cell r="O521" t="str">
            <v>Wydatki</v>
          </cell>
          <cell r="P521" t="str">
            <v>Bieżący</v>
          </cell>
        </row>
        <row r="522">
          <cell r="G522" t="str">
            <v>Rozbudowa drogi wojewódzkiej nr 650 na odcinku Węgorzewo (od skrzyżowania z drogą krajową nr 63) - Banie Mazurskie wraz z m. Banie Mazurskie</v>
          </cell>
          <cell r="O522" t="str">
            <v>Wydatki</v>
          </cell>
          <cell r="P522" t="str">
            <v>Bieżący</v>
          </cell>
        </row>
        <row r="523">
          <cell r="G523" t="str">
            <v>Rozbudowa drogi wojewódzkiej nr 650 na odcinku Węgorzewo (od skrzyżowania z drogą krajową nr 63) - Banie Mazurskie wraz z m. Banie Mazurskie</v>
          </cell>
          <cell r="O523" t="str">
            <v>Wydatki</v>
          </cell>
          <cell r="P523" t="str">
            <v>Bieżący</v>
          </cell>
        </row>
        <row r="524">
          <cell r="G524" t="str">
            <v>Rozbudowa drogi wojewódzkiej nr 650 na odcinku Węgorzewo (od skrzyżowania z drogą krajową nr 63) - Banie Mazurskie wraz z m. Banie Mazurskie</v>
          </cell>
          <cell r="O524" t="str">
            <v>Wydatki</v>
          </cell>
          <cell r="P524" t="str">
            <v>Bieżący</v>
          </cell>
        </row>
        <row r="525">
          <cell r="G525" t="str">
            <v>Rozbudowa drogi wojewódzkiej nr 650 na odcinku Węgorzewo (od skrzyżowania z drogą krajową nr 63) - Banie Mazurskie wraz z m. Banie Mazurskie</v>
          </cell>
          <cell r="O525" t="str">
            <v>Wydatki</v>
          </cell>
          <cell r="P525" t="str">
            <v>Bieżący</v>
          </cell>
        </row>
        <row r="526">
          <cell r="G526" t="str">
            <v>Rozbudowa drogi wojewódzkiej nr 650 na odcinku Węgorzewo (od skrzyżowania z drogą krajową nr 63) - Banie Mazurskie wraz z m. Banie Mazurskie</v>
          </cell>
          <cell r="O526" t="str">
            <v>Wydatki</v>
          </cell>
          <cell r="P526" t="str">
            <v>Bieżący</v>
          </cell>
        </row>
        <row r="527">
          <cell r="G527" t="str">
            <v>Rozbudowa drogi wojewódzkiej nr 650 na odcinku Węgorzewo (od skrzyżowania z drogą krajową nr 63) - Banie Mazurskie wraz z m. Banie Mazurskie</v>
          </cell>
          <cell r="O527" t="str">
            <v>Wydatki</v>
          </cell>
          <cell r="P527" t="str">
            <v>Bieżący</v>
          </cell>
        </row>
        <row r="528">
          <cell r="G528" t="str">
            <v>Rozbudowa drogi wojewódzkiej nr 650 na odcinku Węgorzewo (od skrzyżowania z drogą krajową nr 63) - Banie Mazurskie wraz z m. Banie Mazurskie</v>
          </cell>
          <cell r="O528" t="str">
            <v>Wydatki</v>
          </cell>
          <cell r="P528" t="str">
            <v>Bieżący</v>
          </cell>
        </row>
        <row r="529">
          <cell r="G529" t="str">
            <v>Rozbudowa drogi wojewódzkiej nr 650 na odcinku Węgorzewo (od skrzyżowania z drogą krajową nr 63) - Banie Mazurskie wraz z m. Banie Mazurskie</v>
          </cell>
          <cell r="O529" t="str">
            <v>Wydatki</v>
          </cell>
          <cell r="P529" t="str">
            <v>Bieżący</v>
          </cell>
        </row>
        <row r="530">
          <cell r="G530" t="str">
            <v>Rozbudowa drogi wojewódzkiej nr 650 na odcinku Węgorzewo (od skrzyżowania z drogą krajową nr 63) - Banie Mazurskie wraz z m. Banie Mazurskie</v>
          </cell>
          <cell r="O530" t="str">
            <v>Wydatki</v>
          </cell>
          <cell r="P530" t="str">
            <v>Bieżący</v>
          </cell>
        </row>
        <row r="531">
          <cell r="G531" t="str">
            <v>Rozbudowa drogi wojewódzkiej nr 650 na odcinku Węgorzewo (od skrzyżowania z drogą krajową nr 63) - Banie Mazurskie wraz z m. Banie Mazurskie</v>
          </cell>
          <cell r="O531" t="str">
            <v>Wydatki</v>
          </cell>
          <cell r="P531" t="str">
            <v>Bieżący</v>
          </cell>
        </row>
        <row r="532">
          <cell r="G532" t="str">
            <v>Rozbudowa drogi wojewódzkiej nr 650 na odcinku Węgorzewo (od skrzyżowania z drogą krajową nr 63) - Banie Mazurskie wraz z m. Banie Mazurskie</v>
          </cell>
          <cell r="O532" t="str">
            <v>Wydatki</v>
          </cell>
          <cell r="P532" t="str">
            <v>Bieżący</v>
          </cell>
        </row>
        <row r="533">
          <cell r="G533" t="str">
            <v>Rozbudowa drogi wojewódzkiej nr 650 na odcinku Węgorzewo (od skrzyżowania z drogą krajową nr 63) - Banie Mazurskie wraz z m. Banie Mazurskie</v>
          </cell>
          <cell r="O533" t="str">
            <v>Wydatki</v>
          </cell>
          <cell r="P533" t="str">
            <v>Bieżący</v>
          </cell>
        </row>
        <row r="534">
          <cell r="G534" t="str">
            <v>Rozbudowa drogi wojewódzkiej nr 650 na odcinku Węgorzewo (od skrzyżowania z drogą krajową nr 63) - Banie Mazurskie wraz z m. Banie Mazurskie</v>
          </cell>
          <cell r="O534" t="str">
            <v>Wydatki</v>
          </cell>
          <cell r="P534" t="str">
            <v>Bieżący</v>
          </cell>
        </row>
        <row r="535">
          <cell r="G535" t="str">
            <v>Rozbudowa drogi wojewódzkiej nr 650 na odcinku Węgorzewo (od skrzyżowania z drogą krajową nr 63) - Banie Mazurskie wraz z m. Banie Mazurskie</v>
          </cell>
          <cell r="O535" t="str">
            <v>Wydatki</v>
          </cell>
          <cell r="P535" t="str">
            <v>Bieżący</v>
          </cell>
        </row>
        <row r="536">
          <cell r="G536" t="str">
            <v>Rozbudowa drogi wojewódzkiej nr 650 na odcinku Węgorzewo (od skrzyżowania z drogą krajową nr 63) - Banie Mazurskie wraz z m. Banie Mazurskie</v>
          </cell>
          <cell r="O536" t="str">
            <v>Wydatki</v>
          </cell>
          <cell r="P536" t="str">
            <v>Bieżący</v>
          </cell>
        </row>
        <row r="537">
          <cell r="G537" t="str">
            <v>Rozbudowa drogi wojewódzkiej nr 650 na odcinku Węgorzewo (od skrzyżowania z drogą krajową nr 63) - Banie Mazurskie wraz z m. Banie Mazurskie</v>
          </cell>
          <cell r="O537" t="str">
            <v>Wydatki</v>
          </cell>
          <cell r="P537" t="str">
            <v>Majątkowy</v>
          </cell>
        </row>
        <row r="538">
          <cell r="G538" t="str">
            <v>Rozbudowa drogi wojewódzkiej nr 650 na odcinku Węgorzewo (od skrzyżowania z drogą krajową nr 63) - Banie Mazurskie wraz z m. Banie Mazurskie</v>
          </cell>
          <cell r="O538" t="str">
            <v>Wydatki</v>
          </cell>
          <cell r="P538" t="str">
            <v>Majątkowy</v>
          </cell>
        </row>
        <row r="539">
          <cell r="G539" t="str">
            <v>Rozbudowa drogi wojewódzkiej nr 650 na odcinku Węgorzewo (od skrzyżowania z drogą krajową nr 63) - Banie Mazurskie wraz z m. Banie Mazurskie</v>
          </cell>
          <cell r="O539" t="str">
            <v>Wydatki</v>
          </cell>
          <cell r="P539" t="str">
            <v>Majątkowy</v>
          </cell>
        </row>
        <row r="540">
          <cell r="G540" t="str">
            <v>Rozbudowa drogi wojewódzkiej nr 650 na odcinku Węgorzewo (od skrzyżowania z drogą krajową nr 63) - Banie Mazurskie wraz z m. Banie Mazurskie</v>
          </cell>
          <cell r="O540" t="str">
            <v>Wydatki</v>
          </cell>
          <cell r="P540" t="str">
            <v>Majątkowy</v>
          </cell>
        </row>
        <row r="541">
          <cell r="G541" t="str">
            <v>Rozbudowa drogi wojewódzkiej nr 650 na odcinku Węgorzewo (od skrzyżowania z drogą krajową nr 63) - Banie Mazurskie wraz z m. Banie Mazurskie</v>
          </cell>
          <cell r="O541" t="str">
            <v>Wydatki</v>
          </cell>
          <cell r="P541" t="str">
            <v>Majątkowy</v>
          </cell>
        </row>
        <row r="542">
          <cell r="G542" t="str">
            <v>Rozbudowa drogi wojewódzkiej nr 650 na odcinku Węgorzewo (od skrzyżowania z drogą krajową nr 63) - Banie Mazurskie wraz z m. Banie Mazurskie</v>
          </cell>
          <cell r="O542" t="str">
            <v>Wydatki</v>
          </cell>
          <cell r="P542" t="str">
            <v>Majątkowy</v>
          </cell>
        </row>
        <row r="543">
          <cell r="G543" t="str">
            <v>Rozbudowa drogi wojewódzkiej nr 650 na odcinku Węgorzewo (od skrzyżowania z drogą krajową nr 63) - Banie Mazurskie wraz z m. Banie Mazurskie</v>
          </cell>
          <cell r="O543" t="str">
            <v>Wydatki</v>
          </cell>
          <cell r="P543" t="str">
            <v>Bieżący</v>
          </cell>
        </row>
        <row r="544">
          <cell r="G544" t="str">
            <v>Rozbudowa drogi wojewódzkiej nr 650 na odcinku Węgorzewo (od skrzyżowania z drogą krajową nr 63) - Banie Mazurskie wraz z m. Banie Mazurskie</v>
          </cell>
          <cell r="O544" t="str">
            <v>Wydatki</v>
          </cell>
          <cell r="P544" t="str">
            <v>Bieżący</v>
          </cell>
        </row>
        <row r="545">
          <cell r="G545" t="str">
            <v>Rozbudowa drogi wojewódzkiej nr 650 na odcinku Węgorzewo (od skrzyżowania z drogą krajową nr 63) - Banie Mazurskie wraz z m. Banie Mazurskie</v>
          </cell>
          <cell r="O545" t="str">
            <v>Wydatki</v>
          </cell>
          <cell r="P545" t="str">
            <v>Bieżący</v>
          </cell>
        </row>
        <row r="546">
          <cell r="G546" t="str">
            <v>Rozbudowa drogi wojewódzkiej nr 650 na odcinku Węgorzewo (od skrzyżowania z drogą krajową nr 63) - Banie Mazurskie wraz z m. Banie Mazurskie</v>
          </cell>
          <cell r="O546" t="str">
            <v>Wydatki</v>
          </cell>
          <cell r="P546" t="str">
            <v>Bieżący</v>
          </cell>
        </row>
        <row r="547">
          <cell r="G547" t="str">
            <v>Rozbudowa drogi wojewódzkiej nr 650 na odcinku Węgorzewo (od skrzyżowania z drogą krajową nr 63) - Banie Mazurskie wraz z m. Banie Mazurskie</v>
          </cell>
          <cell r="O547" t="str">
            <v>Wydatki</v>
          </cell>
          <cell r="P547" t="str">
            <v>Bieżący</v>
          </cell>
        </row>
        <row r="548">
          <cell r="G548" t="str">
            <v>Rozbudowa drogi wojewódzkiej nr 650 na odcinku Węgorzewo (od skrzyżowania z drogą krajową nr 63) - Banie Mazurskie wraz z m. Banie Mazurskie</v>
          </cell>
          <cell r="O548" t="str">
            <v>Wydatki</v>
          </cell>
          <cell r="P548" t="str">
            <v>Bieżący</v>
          </cell>
        </row>
        <row r="549">
          <cell r="G549" t="str">
            <v>Rozbudowa drogi wojewódzkiej nr 650 na odcinku Węgorzewo (od skrzyżowania z drogą krajową nr 63) - Banie Mazurskie wraz z m. Banie Mazurskie</v>
          </cell>
          <cell r="O549" t="str">
            <v>Wydatki</v>
          </cell>
          <cell r="P549" t="str">
            <v>Bieżący</v>
          </cell>
        </row>
        <row r="550">
          <cell r="G550" t="str">
            <v>Rozbudowa drogi wojewódzkiej nr 650 na odcinku Węgorzewo (od skrzyżowania z drogą krajową nr 63) - Banie Mazurskie wraz z m. Banie Mazurskie</v>
          </cell>
          <cell r="O550" t="str">
            <v>Wydatki</v>
          </cell>
          <cell r="P550" t="str">
            <v>Bieżący</v>
          </cell>
        </row>
        <row r="551">
          <cell r="G551" t="str">
            <v>Rozbudowa drogi wojewódzkiej nr 650 na odcinku Węgorzewo (od skrzyżowania z drogą krajową nr 63) - Banie Mazurskie wraz z m. Banie Mazurskie</v>
          </cell>
          <cell r="O551" t="str">
            <v>Wydatki</v>
          </cell>
          <cell r="P551" t="str">
            <v>Bieżący</v>
          </cell>
        </row>
        <row r="552">
          <cell r="G552" t="str">
            <v>Rozbudowa drogi wojewódzkiej nr 650 na odcinku Węgorzewo (od skrzyżowania z drogą krajową nr 63) - Banie Mazurskie wraz z m. Banie Mazurskie</v>
          </cell>
          <cell r="O552" t="str">
            <v>Wydatki</v>
          </cell>
          <cell r="P552" t="str">
            <v>Bieżący</v>
          </cell>
        </row>
        <row r="553">
          <cell r="G553" t="str">
            <v>Rozbudowa drogi wojewódzkiej nr 650 na odcinku Węgorzewo (od skrzyżowania z drogą krajową nr 63) - Banie Mazurskie wraz z m. Banie Mazurskie</v>
          </cell>
          <cell r="O553" t="str">
            <v>Wydatki</v>
          </cell>
          <cell r="P553" t="str">
            <v>Bieżący</v>
          </cell>
        </row>
        <row r="554">
          <cell r="G554" t="str">
            <v>Rozbudowa drogi wojewódzkiej nr 650 na odcinku Węgorzewo (od skrzyżowania z drogą krajową nr 63) - Banie Mazurskie wraz z m. Banie Mazurskie</v>
          </cell>
          <cell r="O554" t="str">
            <v>Wydatki</v>
          </cell>
          <cell r="P554" t="str">
            <v>Bieżący</v>
          </cell>
        </row>
        <row r="555">
          <cell r="G555" t="str">
            <v>Rozbudowa drogi wojewódzkiej nr 650 na odcinku Węgorzewo (od skrzyżowania z drogą krajową nr 63) - Banie Mazurskie wraz z m. Banie Mazurskie</v>
          </cell>
          <cell r="O555" t="str">
            <v>Wydatki</v>
          </cell>
          <cell r="P555" t="str">
            <v>Bieżący</v>
          </cell>
        </row>
        <row r="556">
          <cell r="G556" t="str">
            <v>Rozbudowa drogi wojewódzkiej nr 650 na odcinku Węgorzewo (od skrzyżowania z drogą krajową nr 63) - Banie Mazurskie wraz z m. Banie Mazurskie</v>
          </cell>
          <cell r="O556" t="str">
            <v>Wydatki</v>
          </cell>
          <cell r="P556" t="str">
            <v>Bieżący</v>
          </cell>
        </row>
        <row r="557">
          <cell r="G557" t="str">
            <v>Rozbudowa drogi wojewódzkiej nr 650 na odcinku Węgorzewo (od skrzyżowania z drogą krajową nr 63) - Banie Mazurskie wraz z m. Banie Mazurskie</v>
          </cell>
          <cell r="O557" t="str">
            <v>Wydatki</v>
          </cell>
          <cell r="P557" t="str">
            <v>Bieżący</v>
          </cell>
        </row>
        <row r="558">
          <cell r="G558" t="str">
            <v>Rozbudowa drogi wojewódzkiej nr 650 na odcinku Węgorzewo (od skrzyżowania z drogą krajową nr 63) - Banie Mazurskie wraz z m. Banie Mazurskie</v>
          </cell>
          <cell r="O558" t="str">
            <v>Wydatki</v>
          </cell>
          <cell r="P558" t="str">
            <v>Bieżący</v>
          </cell>
        </row>
        <row r="559">
          <cell r="G559" t="str">
            <v>Rozbudowa drogi wojewódzkiej nr 650 na odcinku Węgorzewo (od skrzyżowania z drogą krajową nr 63) - Banie Mazurskie wraz z m. Banie Mazurskie</v>
          </cell>
          <cell r="O559" t="str">
            <v>Wydatki</v>
          </cell>
          <cell r="P559" t="str">
            <v>Bieżący</v>
          </cell>
        </row>
        <row r="560">
          <cell r="G560" t="str">
            <v>Rozbudowa drogi wojewódzkiej nr 650 na odcinku Węgorzewo (od skrzyżowania z drogą krajową nr 63) - Banie Mazurskie wraz z m. Banie Mazurskie</v>
          </cell>
          <cell r="O560" t="str">
            <v>Wydatki</v>
          </cell>
          <cell r="P560" t="str">
            <v>Bieżący</v>
          </cell>
        </row>
        <row r="561">
          <cell r="G561" t="str">
            <v>Rozbudowa drogi wojewódzkiej nr 650 na odcinku Węgorzewo (od skrzyżowania z drogą krajową nr 63) - Banie Mazurskie wraz z m. Banie Mazurskie</v>
          </cell>
          <cell r="O561" t="str">
            <v>Wydatki</v>
          </cell>
          <cell r="P561" t="str">
            <v>Majątkowy</v>
          </cell>
        </row>
        <row r="562">
          <cell r="G562" t="str">
            <v>Rozbudowa drogi wojewódzkiej nr 650 na odcinku Węgorzewo (od skrzyżowania z drogą krajową nr 63) - Banie Mazurskie wraz z m. Banie Mazurskie</v>
          </cell>
          <cell r="O562" t="str">
            <v>Wydatki</v>
          </cell>
          <cell r="P562" t="str">
            <v>Majątkowy</v>
          </cell>
        </row>
        <row r="563">
          <cell r="G563" t="str">
            <v>Rozbudowa drogi wojewódzkiej nr 650 na odcinku Węgorzewo (od skrzyżowania z drogą krajową nr 63) - Banie Mazurskie wraz z m. Banie Mazurskie</v>
          </cell>
          <cell r="O563" t="str">
            <v>Wydatki</v>
          </cell>
          <cell r="P563" t="str">
            <v>Majątkowy</v>
          </cell>
        </row>
        <row r="564">
          <cell r="G564" t="str">
            <v>Rozbudowa drogi wojewódzkiej nr 650 na odcinku Węgorzewo (od skrzyżowania z drogą krajową nr 63) - Banie Mazurskie wraz z m. Banie Mazurskie</v>
          </cell>
          <cell r="O564" t="str">
            <v>Wydatki</v>
          </cell>
          <cell r="P564" t="str">
            <v>Majątkowy</v>
          </cell>
        </row>
        <row r="565">
          <cell r="G565" t="str">
            <v>Rozbudowa drogi wojewódzkiej nr 650 na odcinku Węgorzewo (od skrzyżowania z drogą krajową nr 63) - Banie Mazurskie wraz z m. Banie Mazurskie</v>
          </cell>
          <cell r="O565" t="str">
            <v>Wydatki</v>
          </cell>
          <cell r="P565" t="str">
            <v>Majątkowy</v>
          </cell>
        </row>
        <row r="566">
          <cell r="G566" t="str">
            <v>Rozbudowa drogi wojewódzkiej nr 650 na odcinku Węgorzewo (od skrzyżowania z drogą krajową nr 63) - Banie Mazurskie wraz z m. Banie Mazurskie</v>
          </cell>
          <cell r="O566" t="str">
            <v>Wydatki</v>
          </cell>
          <cell r="P566" t="str">
            <v>Majątkowy</v>
          </cell>
        </row>
        <row r="567">
          <cell r="G567" t="str">
            <v>Rozbudowa drogi wojewódzkiej nr 650 na odcinku Węgorzewo (od skrzyżowania z drogą krajową nr 63) - Banie Mazurskie wraz z m. Banie Mazurskie</v>
          </cell>
          <cell r="O567" t="str">
            <v>Dochody</v>
          </cell>
          <cell r="P567" t="str">
            <v>Bieżący</v>
          </cell>
        </row>
        <row r="568">
          <cell r="G568" t="str">
            <v>Rozbudowa drogi wojewódzkiej nr 650 na odcinku Węgorzewo (od skrzyżowania z drogą krajową nr 63) - Banie Mazurskie wraz z m. Banie Mazurskie</v>
          </cell>
          <cell r="O568" t="str">
            <v>Dochody</v>
          </cell>
          <cell r="P568" t="str">
            <v>Bieżący</v>
          </cell>
        </row>
        <row r="569">
          <cell r="G569" t="str">
            <v>Rozbudowa drogi wojewódzkiej nr 650 na odcinku Węgorzewo (od skrzyżowania z drogą krajową nr 63) - Banie Mazurskie wraz z m. Banie Mazurskie</v>
          </cell>
          <cell r="O569" t="str">
            <v>Dochody</v>
          </cell>
          <cell r="P569" t="str">
            <v>Bieżący</v>
          </cell>
        </row>
        <row r="570">
          <cell r="G570" t="str">
            <v>Rozbudowa drogi wojewódzkiej nr 650 na odcinku Węgorzewo (od skrzyżowania z drogą krajową nr 63) - Banie Mazurskie wraz z m. Banie Mazurskie</v>
          </cell>
          <cell r="O570" t="str">
            <v>Dochody</v>
          </cell>
          <cell r="P570" t="str">
            <v>Bieżący</v>
          </cell>
        </row>
        <row r="571">
          <cell r="G571" t="str">
            <v>Rozbudowa drogi wojewódzkiej nr 650 na odcinku Węgorzewo (od skrzyżowania z drogą krajową nr 63) - Banie Mazurskie wraz z m. Banie Mazurskie</v>
          </cell>
          <cell r="O571" t="str">
            <v>Dochody</v>
          </cell>
          <cell r="P571" t="str">
            <v>Bieżący</v>
          </cell>
        </row>
        <row r="572">
          <cell r="G572" t="str">
            <v>Rozbudowa drogi wojewódzkiej nr 650 na odcinku Węgorzewo (od skrzyżowania z drogą krajową nr 63) - Banie Mazurskie wraz z m. Banie Mazurskie</v>
          </cell>
          <cell r="O572" t="str">
            <v>Dochody</v>
          </cell>
          <cell r="P572" t="str">
            <v>Bieżący</v>
          </cell>
        </row>
        <row r="573">
          <cell r="G573" t="str">
            <v>Rozbudowa drogi wojewódzkiej nr 650 na odcinku Węgorzewo (od skrzyżowania z drogą krajową nr 63) - Banie Mazurskie wraz z m. Banie Mazurskie</v>
          </cell>
          <cell r="O573" t="str">
            <v>Dochody</v>
          </cell>
          <cell r="P573" t="str">
            <v>Majątkowy</v>
          </cell>
        </row>
        <row r="574">
          <cell r="G574" t="str">
            <v>Rozbudowa drogi wojewódzkiej nr 650 na odcinku Węgorzewo (od skrzyżowania z drogą krajową nr 63) - Banie Mazurskie wraz z m. Banie Mazurskie</v>
          </cell>
          <cell r="O574" t="str">
            <v>Dochody</v>
          </cell>
          <cell r="P574" t="str">
            <v>Majątkowy</v>
          </cell>
        </row>
        <row r="575">
          <cell r="G575" t="str">
            <v>Rozbudowa drogi wojewódzkiej nr 650 na odcinku Węgorzewo (od skrzyżowania z drogą krajową nr 63) - Banie Mazurskie wraz z m. Banie Mazurskie</v>
          </cell>
          <cell r="O575" t="str">
            <v>Dochody</v>
          </cell>
          <cell r="P575" t="str">
            <v>Majątkowy</v>
          </cell>
        </row>
        <row r="576">
          <cell r="G576" t="str">
            <v>Rozbudowa drogi wojewódzkiej nr 650 na odcinku Węgorzewo (od skrzyżowania z drogą krajową nr 63) - Banie Mazurskie wraz z m. Banie Mazurskie</v>
          </cell>
          <cell r="O576" t="str">
            <v>Dochody</v>
          </cell>
          <cell r="P576" t="str">
            <v>Majątkowy</v>
          </cell>
        </row>
        <row r="577">
          <cell r="G577" t="str">
            <v>Rozbudowa drogi wojewódzkiej nr 650 na odcinku Węgorzewo (od skrzyżowania z drogą krajową nr 63) - Banie Mazurskie wraz z m. Banie Mazurskie</v>
          </cell>
          <cell r="O577" t="str">
            <v>Dochody</v>
          </cell>
          <cell r="P577" t="str">
            <v>Majątkowy</v>
          </cell>
        </row>
        <row r="578">
          <cell r="G578" t="str">
            <v>Rozbudowa drogi wojewódzkiej nr 650 na odcinku Węgorzewo (od skrzyżowania z drogą krajową nr 63) - Banie Mazurskie wraz z m. Banie Mazurskie</v>
          </cell>
          <cell r="O578" t="str">
            <v>Dochody</v>
          </cell>
          <cell r="P578" t="str">
            <v>Majątkowy</v>
          </cell>
        </row>
        <row r="579">
          <cell r="G579" t="str">
            <v>Rozbudowa drogi wojewódzkiej nr 650 na odcinku Banie Mazurskie - Boćwinka i Grabowo - Gołdap wraz ze wschodnim wylotem Gołdapi (ul.Paderewskiego)</v>
          </cell>
          <cell r="O579" t="str">
            <v>Wydatki</v>
          </cell>
          <cell r="P579" t="str">
            <v>Bieżący</v>
          </cell>
        </row>
        <row r="580">
          <cell r="G580" t="str">
            <v>Rozbudowa drogi wojewódzkiej nr 650 na odcinku Banie Mazurskie - Boćwinka i Grabowo - Gołdap wraz ze wschodnim wylotem Gołdapi (ul.Paderewskiego)</v>
          </cell>
          <cell r="O580" t="str">
            <v>Wydatki</v>
          </cell>
          <cell r="P580" t="str">
            <v>Bieżący</v>
          </cell>
        </row>
        <row r="581">
          <cell r="G581" t="str">
            <v>Rozbudowa drogi wojewódzkiej nr 650 na odcinku Banie Mazurskie - Boćwinka i Grabowo - Gołdap wraz ze wschodnim wylotem Gołdapi (ul.Paderewskiego)</v>
          </cell>
          <cell r="O581" t="str">
            <v>Wydatki</v>
          </cell>
          <cell r="P581" t="str">
            <v>Bieżący</v>
          </cell>
        </row>
        <row r="582">
          <cell r="G582" t="str">
            <v>Rozbudowa drogi wojewódzkiej nr 650 na odcinku Banie Mazurskie - Boćwinka i Grabowo - Gołdap wraz ze wschodnim wylotem Gołdapi (ul.Paderewskiego)</v>
          </cell>
          <cell r="O582" t="str">
            <v>Wydatki</v>
          </cell>
          <cell r="P582" t="str">
            <v>Bieżący</v>
          </cell>
        </row>
        <row r="583">
          <cell r="G583" t="str">
            <v>Rozbudowa drogi wojewódzkiej nr 650 na odcinku Banie Mazurskie - Boćwinka i Grabowo - Gołdap wraz ze wschodnim wylotem Gołdapi (ul.Paderewskiego)</v>
          </cell>
          <cell r="O583" t="str">
            <v>Wydatki</v>
          </cell>
          <cell r="P583" t="str">
            <v>Bieżący</v>
          </cell>
        </row>
        <row r="584">
          <cell r="G584" t="str">
            <v>Rozbudowa drogi wojewódzkiej nr 650 na odcinku Banie Mazurskie - Boćwinka i Grabowo - Gołdap wraz ze wschodnim wylotem Gołdapi (ul.Paderewskiego)</v>
          </cell>
          <cell r="O584" t="str">
            <v>Wydatki</v>
          </cell>
          <cell r="P584" t="str">
            <v>Bieżący</v>
          </cell>
        </row>
        <row r="585">
          <cell r="G585" t="str">
            <v>Rozbudowa drogi wojewódzkiej nr 650 na odcinku Banie Mazurskie - Boćwinka i Grabowo - Gołdap wraz ze wschodnim wylotem Gołdapi (ul.Paderewskiego)</v>
          </cell>
          <cell r="O585" t="str">
            <v>Wydatki</v>
          </cell>
          <cell r="P585" t="str">
            <v>Bieżący</v>
          </cell>
        </row>
        <row r="586">
          <cell r="G586" t="str">
            <v>Rozbudowa drogi wojewódzkiej nr 650 na odcinku Banie Mazurskie - Boćwinka i Grabowo - Gołdap wraz ze wschodnim wylotem Gołdapi (ul.Paderewskiego)</v>
          </cell>
          <cell r="O586" t="str">
            <v>Wydatki</v>
          </cell>
          <cell r="P586" t="str">
            <v>Bieżący</v>
          </cell>
        </row>
        <row r="587">
          <cell r="G587" t="str">
            <v>Rozbudowa drogi wojewódzkiej nr 650 na odcinku Banie Mazurskie - Boćwinka i Grabowo - Gołdap wraz ze wschodnim wylotem Gołdapi (ul.Paderewskiego)</v>
          </cell>
          <cell r="O587" t="str">
            <v>Wydatki</v>
          </cell>
          <cell r="P587" t="str">
            <v>Bieżący</v>
          </cell>
        </row>
        <row r="588">
          <cell r="G588" t="str">
            <v>Rozbudowa drogi wojewódzkiej nr 650 na odcinku Banie Mazurskie - Boćwinka i Grabowo - Gołdap wraz ze wschodnim wylotem Gołdapi (ul.Paderewskiego)</v>
          </cell>
          <cell r="O588" t="str">
            <v>Wydatki</v>
          </cell>
          <cell r="P588" t="str">
            <v>Bieżący</v>
          </cell>
        </row>
        <row r="589">
          <cell r="G589" t="str">
            <v>Rozbudowa drogi wojewódzkiej nr 650 na odcinku Banie Mazurskie - Boćwinka i Grabowo - Gołdap wraz ze wschodnim wylotem Gołdapi (ul.Paderewskiego)</v>
          </cell>
          <cell r="O589" t="str">
            <v>Wydatki</v>
          </cell>
          <cell r="P589" t="str">
            <v>Bieżący</v>
          </cell>
        </row>
        <row r="590">
          <cell r="G590" t="str">
            <v>Rozbudowa drogi wojewódzkiej nr 650 na odcinku Banie Mazurskie - Boćwinka i Grabowo - Gołdap wraz ze wschodnim wylotem Gołdapi (ul.Paderewskiego)</v>
          </cell>
          <cell r="O590" t="str">
            <v>Wydatki</v>
          </cell>
          <cell r="P590" t="str">
            <v>Bieżący</v>
          </cell>
        </row>
        <row r="591">
          <cell r="G591" t="str">
            <v>Rozbudowa drogi wojewódzkiej nr 650 na odcinku Banie Mazurskie - Boćwinka i Grabowo - Gołdap wraz ze wschodnim wylotem Gołdapi (ul.Paderewskiego)</v>
          </cell>
          <cell r="O591" t="str">
            <v>Wydatki</v>
          </cell>
          <cell r="P591" t="str">
            <v>Bieżący</v>
          </cell>
        </row>
        <row r="592">
          <cell r="G592" t="str">
            <v>Rozbudowa drogi wojewódzkiej nr 650 na odcinku Banie Mazurskie - Boćwinka i Grabowo - Gołdap wraz ze wschodnim wylotem Gołdapi (ul.Paderewskiego)</v>
          </cell>
          <cell r="O592" t="str">
            <v>Wydatki</v>
          </cell>
          <cell r="P592" t="str">
            <v>Bieżący</v>
          </cell>
        </row>
        <row r="593">
          <cell r="G593" t="str">
            <v>Rozbudowa drogi wojewódzkiej nr 650 na odcinku Banie Mazurskie - Boćwinka i Grabowo - Gołdap wraz ze wschodnim wylotem Gołdapi (ul.Paderewskiego)</v>
          </cell>
          <cell r="O593" t="str">
            <v>Wydatki</v>
          </cell>
          <cell r="P593" t="str">
            <v>Bieżący</v>
          </cell>
        </row>
        <row r="594">
          <cell r="G594" t="str">
            <v>Rozbudowa drogi wojewódzkiej nr 650 na odcinku Banie Mazurskie - Boćwinka i Grabowo - Gołdap wraz ze wschodnim wylotem Gołdapi (ul.Paderewskiego)</v>
          </cell>
          <cell r="O594" t="str">
            <v>Wydatki</v>
          </cell>
          <cell r="P594" t="str">
            <v>Bieżący</v>
          </cell>
        </row>
        <row r="595">
          <cell r="G595" t="str">
            <v>Rozbudowa drogi wojewódzkiej nr 650 na odcinku Banie Mazurskie - Boćwinka i Grabowo - Gołdap wraz ze wschodnim wylotem Gołdapi (ul.Paderewskiego)</v>
          </cell>
          <cell r="O595" t="str">
            <v>Wydatki</v>
          </cell>
          <cell r="P595" t="str">
            <v>Bieżący</v>
          </cell>
        </row>
        <row r="596">
          <cell r="G596" t="str">
            <v>Rozbudowa drogi wojewódzkiej nr 650 na odcinku Banie Mazurskie - Boćwinka i Grabowo - Gołdap wraz ze wschodnim wylotem Gołdapi (ul.Paderewskiego)</v>
          </cell>
          <cell r="O596" t="str">
            <v>Wydatki</v>
          </cell>
          <cell r="P596" t="str">
            <v>Bieżący</v>
          </cell>
        </row>
        <row r="597">
          <cell r="G597" t="str">
            <v>Rozbudowa drogi wojewódzkiej nr 650 na odcinku Banie Mazurskie - Boćwinka i Grabowo - Gołdap wraz ze wschodnim wylotem Gołdapi (ul.Paderewskiego)</v>
          </cell>
          <cell r="O597" t="str">
            <v>Wydatki</v>
          </cell>
          <cell r="P597" t="str">
            <v>Bieżący</v>
          </cell>
        </row>
        <row r="598">
          <cell r="G598" t="str">
            <v>Rozbudowa drogi wojewódzkiej nr 650 na odcinku Banie Mazurskie - Boćwinka i Grabowo - Gołdap wraz ze wschodnim wylotem Gołdapi (ul.Paderewskiego)</v>
          </cell>
          <cell r="O598" t="str">
            <v>Wydatki</v>
          </cell>
          <cell r="P598" t="str">
            <v>Bieżący</v>
          </cell>
        </row>
        <row r="599">
          <cell r="G599" t="str">
            <v>Rozbudowa drogi wojewódzkiej nr 650 na odcinku Banie Mazurskie - Boćwinka i Grabowo - Gołdap wraz ze wschodnim wylotem Gołdapi (ul.Paderewskiego)</v>
          </cell>
          <cell r="O599" t="str">
            <v>Wydatki</v>
          </cell>
          <cell r="P599" t="str">
            <v>Bieżący</v>
          </cell>
        </row>
        <row r="600">
          <cell r="G600" t="str">
            <v>Rozbudowa drogi wojewódzkiej nr 650 na odcinku Banie Mazurskie - Boćwinka i Grabowo - Gołdap wraz ze wschodnim wylotem Gołdapi (ul.Paderewskiego)</v>
          </cell>
          <cell r="O600" t="str">
            <v>Wydatki</v>
          </cell>
          <cell r="P600" t="str">
            <v>Bieżący</v>
          </cell>
        </row>
        <row r="601">
          <cell r="G601" t="str">
            <v>Rozbudowa drogi wojewódzkiej nr 650 na odcinku Banie Mazurskie - Boćwinka i Grabowo - Gołdap wraz ze wschodnim wylotem Gołdapi (ul.Paderewskiego)</v>
          </cell>
          <cell r="O601" t="str">
            <v>Wydatki</v>
          </cell>
          <cell r="P601" t="str">
            <v>Bieżący</v>
          </cell>
        </row>
        <row r="602">
          <cell r="G602" t="str">
            <v>Rozbudowa drogi wojewódzkiej nr 650 na odcinku Banie Mazurskie - Boćwinka i Grabowo - Gołdap wraz ze wschodnim wylotem Gołdapi (ul.Paderewskiego)</v>
          </cell>
          <cell r="O602" t="str">
            <v>Wydatki</v>
          </cell>
          <cell r="P602" t="str">
            <v>Bieżący</v>
          </cell>
        </row>
        <row r="603">
          <cell r="G603" t="str">
            <v>Rozbudowa drogi wojewódzkiej nr 650 na odcinku Banie Mazurskie - Boćwinka i Grabowo - Gołdap wraz ze wschodnim wylotem Gołdapi (ul.Paderewskiego)</v>
          </cell>
          <cell r="K603">
            <v>19342</v>
          </cell>
          <cell r="O603" t="str">
            <v>Wydatki</v>
          </cell>
          <cell r="P603" t="str">
            <v>Majątkowy</v>
          </cell>
        </row>
        <row r="604">
          <cell r="G604" t="str">
            <v>Rozbudowa drogi wojewódzkiej nr 650 na odcinku Banie Mazurskie - Boćwinka i Grabowo - Gołdap wraz ze wschodnim wylotem Gołdapi (ul.Paderewskiego)</v>
          </cell>
          <cell r="O604" t="str">
            <v>Wydatki</v>
          </cell>
          <cell r="P604" t="str">
            <v>Majątkowy</v>
          </cell>
        </row>
        <row r="605">
          <cell r="G605" t="str">
            <v>Rozbudowa drogi wojewódzkiej nr 650 na odcinku Banie Mazurskie - Boćwinka i Grabowo - Gołdap wraz ze wschodnim wylotem Gołdapi (ul.Paderewskiego)</v>
          </cell>
          <cell r="O605" t="str">
            <v>Wydatki</v>
          </cell>
          <cell r="P605" t="str">
            <v>Majątkowy</v>
          </cell>
        </row>
        <row r="606">
          <cell r="G606" t="str">
            <v>Rozbudowa drogi wojewódzkiej nr 650 na odcinku Banie Mazurskie - Boćwinka i Grabowo - Gołdap wraz ze wschodnim wylotem Gołdapi (ul.Paderewskiego)</v>
          </cell>
          <cell r="O606" t="str">
            <v>Wydatki</v>
          </cell>
          <cell r="P606" t="str">
            <v>Majątkowy</v>
          </cell>
        </row>
        <row r="607">
          <cell r="G607" t="str">
            <v>Rozbudowa drogi wojewódzkiej nr 650 na odcinku Banie Mazurskie - Boćwinka i Grabowo - Gołdap wraz ze wschodnim wylotem Gołdapi (ul.Paderewskiego)</v>
          </cell>
          <cell r="O607" t="str">
            <v>Wydatki</v>
          </cell>
          <cell r="P607" t="str">
            <v>Majątkowy</v>
          </cell>
        </row>
        <row r="608">
          <cell r="G608" t="str">
            <v>Rozbudowa drogi wojewódzkiej nr 650 na odcinku Banie Mazurskie - Boćwinka i Grabowo - Gołdap wraz ze wschodnim wylotem Gołdapi (ul.Paderewskiego)</v>
          </cell>
          <cell r="O608" t="str">
            <v>Wydatki</v>
          </cell>
          <cell r="P608" t="str">
            <v>Majątkowy</v>
          </cell>
        </row>
        <row r="609">
          <cell r="G609" t="str">
            <v>Rozbudowa drogi wojewódzkiej nr 650 na odcinku Banie Mazurskie - Boćwinka i Grabowo - Gołdap wraz ze wschodnim wylotem Gołdapi (ul.Paderewskiego)</v>
          </cell>
          <cell r="O609" t="str">
            <v>Wydatki</v>
          </cell>
          <cell r="P609" t="str">
            <v>Bieżący</v>
          </cell>
        </row>
        <row r="610">
          <cell r="G610" t="str">
            <v>Rozbudowa drogi wojewódzkiej nr 650 na odcinku Banie Mazurskie - Boćwinka i Grabowo - Gołdap wraz ze wschodnim wylotem Gołdapi (ul.Paderewskiego)</v>
          </cell>
          <cell r="O610" t="str">
            <v>Wydatki</v>
          </cell>
          <cell r="P610" t="str">
            <v>Bieżący</v>
          </cell>
        </row>
        <row r="611">
          <cell r="G611" t="str">
            <v>Rozbudowa drogi wojewódzkiej nr 650 na odcinku Banie Mazurskie - Boćwinka i Grabowo - Gołdap wraz ze wschodnim wylotem Gołdapi (ul.Paderewskiego)</v>
          </cell>
          <cell r="O611" t="str">
            <v>Wydatki</v>
          </cell>
          <cell r="P611" t="str">
            <v>Bieżący</v>
          </cell>
        </row>
        <row r="612">
          <cell r="G612" t="str">
            <v>Rozbudowa drogi wojewódzkiej nr 650 na odcinku Banie Mazurskie - Boćwinka i Grabowo - Gołdap wraz ze wschodnim wylotem Gołdapi (ul.Paderewskiego)</v>
          </cell>
          <cell r="O612" t="str">
            <v>Wydatki</v>
          </cell>
          <cell r="P612" t="str">
            <v>Bieżący</v>
          </cell>
        </row>
        <row r="613">
          <cell r="G613" t="str">
            <v>Rozbudowa drogi wojewódzkiej nr 650 na odcinku Banie Mazurskie - Boćwinka i Grabowo - Gołdap wraz ze wschodnim wylotem Gołdapi (ul.Paderewskiego)</v>
          </cell>
          <cell r="O613" t="str">
            <v>Wydatki</v>
          </cell>
          <cell r="P613" t="str">
            <v>Bieżący</v>
          </cell>
        </row>
        <row r="614">
          <cell r="G614" t="str">
            <v>Rozbudowa drogi wojewódzkiej nr 650 na odcinku Banie Mazurskie - Boćwinka i Grabowo - Gołdap wraz ze wschodnim wylotem Gołdapi (ul.Paderewskiego)</v>
          </cell>
          <cell r="O614" t="str">
            <v>Wydatki</v>
          </cell>
          <cell r="P614" t="str">
            <v>Bieżący</v>
          </cell>
        </row>
        <row r="615">
          <cell r="G615" t="str">
            <v>Rozbudowa drogi wojewódzkiej nr 650 na odcinku Banie Mazurskie - Boćwinka i Grabowo - Gołdap wraz ze wschodnim wylotem Gołdapi (ul.Paderewskiego)</v>
          </cell>
          <cell r="O615" t="str">
            <v>Wydatki</v>
          </cell>
          <cell r="P615" t="str">
            <v>Bieżący</v>
          </cell>
        </row>
        <row r="616">
          <cell r="G616" t="str">
            <v>Rozbudowa drogi wojewódzkiej nr 650 na odcinku Banie Mazurskie - Boćwinka i Grabowo - Gołdap wraz ze wschodnim wylotem Gołdapi (ul.Paderewskiego)</v>
          </cell>
          <cell r="O616" t="str">
            <v>Wydatki</v>
          </cell>
          <cell r="P616" t="str">
            <v>Bieżący</v>
          </cell>
        </row>
        <row r="617">
          <cell r="G617" t="str">
            <v>Rozbudowa drogi wojewódzkiej nr 650 na odcinku Banie Mazurskie - Boćwinka i Grabowo - Gołdap wraz ze wschodnim wylotem Gołdapi (ul.Paderewskiego)</v>
          </cell>
          <cell r="O617" t="str">
            <v>Wydatki</v>
          </cell>
          <cell r="P617" t="str">
            <v>Bieżący</v>
          </cell>
        </row>
        <row r="618">
          <cell r="G618" t="str">
            <v>Rozbudowa drogi wojewódzkiej nr 650 na odcinku Banie Mazurskie - Boćwinka i Grabowo - Gołdap wraz ze wschodnim wylotem Gołdapi (ul.Paderewskiego)</v>
          </cell>
          <cell r="O618" t="str">
            <v>Wydatki</v>
          </cell>
          <cell r="P618" t="str">
            <v>Bieżący</v>
          </cell>
        </row>
        <row r="619">
          <cell r="G619" t="str">
            <v>Rozbudowa drogi wojewódzkiej nr 650 na odcinku Banie Mazurskie - Boćwinka i Grabowo - Gołdap wraz ze wschodnim wylotem Gołdapi (ul.Paderewskiego)</v>
          </cell>
          <cell r="O619" t="str">
            <v>Wydatki</v>
          </cell>
          <cell r="P619" t="str">
            <v>Bieżący</v>
          </cell>
        </row>
        <row r="620">
          <cell r="G620" t="str">
            <v>Rozbudowa drogi wojewódzkiej nr 650 na odcinku Banie Mazurskie - Boćwinka i Grabowo - Gołdap wraz ze wschodnim wylotem Gołdapi (ul.Paderewskiego)</v>
          </cell>
          <cell r="O620" t="str">
            <v>Wydatki</v>
          </cell>
          <cell r="P620" t="str">
            <v>Bieżący</v>
          </cell>
        </row>
        <row r="621">
          <cell r="G621" t="str">
            <v>Rozbudowa drogi wojewódzkiej nr 650 na odcinku Banie Mazurskie - Boćwinka i Grabowo - Gołdap wraz ze wschodnim wylotem Gołdapi (ul.Paderewskiego)</v>
          </cell>
          <cell r="O621" t="str">
            <v>Wydatki</v>
          </cell>
          <cell r="P621" t="str">
            <v>Bieżący</v>
          </cell>
        </row>
        <row r="622">
          <cell r="G622" t="str">
            <v>Rozbudowa drogi wojewódzkiej nr 650 na odcinku Banie Mazurskie - Boćwinka i Grabowo - Gołdap wraz ze wschodnim wylotem Gołdapi (ul.Paderewskiego)</v>
          </cell>
          <cell r="O622" t="str">
            <v>Wydatki</v>
          </cell>
          <cell r="P622" t="str">
            <v>Bieżący</v>
          </cell>
        </row>
        <row r="623">
          <cell r="G623" t="str">
            <v>Rozbudowa drogi wojewódzkiej nr 650 na odcinku Banie Mazurskie - Boćwinka i Grabowo - Gołdap wraz ze wschodnim wylotem Gołdapi (ul.Paderewskiego)</v>
          </cell>
          <cell r="O623" t="str">
            <v>Wydatki</v>
          </cell>
          <cell r="P623" t="str">
            <v>Bieżący</v>
          </cell>
        </row>
        <row r="624">
          <cell r="G624" t="str">
            <v>Rozbudowa drogi wojewódzkiej nr 650 na odcinku Banie Mazurskie - Boćwinka i Grabowo - Gołdap wraz ze wschodnim wylotem Gołdapi (ul.Paderewskiego)</v>
          </cell>
          <cell r="O624" t="str">
            <v>Wydatki</v>
          </cell>
          <cell r="P624" t="str">
            <v>Bieżący</v>
          </cell>
        </row>
        <row r="625">
          <cell r="G625" t="str">
            <v>Rozbudowa drogi wojewódzkiej nr 650 na odcinku Banie Mazurskie - Boćwinka i Grabowo - Gołdap wraz ze wschodnim wylotem Gołdapi (ul.Paderewskiego)</v>
          </cell>
          <cell r="O625" t="str">
            <v>Wydatki</v>
          </cell>
          <cell r="P625" t="str">
            <v>Bieżący</v>
          </cell>
        </row>
        <row r="626">
          <cell r="G626" t="str">
            <v>Rozbudowa drogi wojewódzkiej nr 650 na odcinku Banie Mazurskie - Boćwinka i Grabowo - Gołdap wraz ze wschodnim wylotem Gołdapi (ul.Paderewskiego)</v>
          </cell>
          <cell r="O626" t="str">
            <v>Wydatki</v>
          </cell>
          <cell r="P626" t="str">
            <v>Bieżący</v>
          </cell>
        </row>
        <row r="627">
          <cell r="G627" t="str">
            <v>Rozbudowa drogi wojewódzkiej nr 650 na odcinku Banie Mazurskie - Boćwinka i Grabowo - Gołdap wraz ze wschodnim wylotem Gołdapi (ul.Paderewskiego)</v>
          </cell>
          <cell r="K627">
            <v>76137</v>
          </cell>
          <cell r="O627" t="str">
            <v>Wydatki</v>
          </cell>
          <cell r="P627" t="str">
            <v>Majątkowy</v>
          </cell>
        </row>
        <row r="628">
          <cell r="G628" t="str">
            <v>Rozbudowa drogi wojewódzkiej nr 650 na odcinku Banie Mazurskie - Boćwinka i Grabowo - Gołdap wraz ze wschodnim wylotem Gołdapi (ul.Paderewskiego)</v>
          </cell>
          <cell r="O628" t="str">
            <v>Wydatki</v>
          </cell>
          <cell r="P628" t="str">
            <v>Majątkowy</v>
          </cell>
        </row>
        <row r="629">
          <cell r="G629" t="str">
            <v>Rozbudowa drogi wojewódzkiej nr 650 na odcinku Banie Mazurskie - Boćwinka i Grabowo - Gołdap wraz ze wschodnim wylotem Gołdapi (ul.Paderewskiego)</v>
          </cell>
          <cell r="O629" t="str">
            <v>Wydatki</v>
          </cell>
          <cell r="P629" t="str">
            <v>Majątkowy</v>
          </cell>
        </row>
        <row r="630">
          <cell r="G630" t="str">
            <v>Rozbudowa drogi wojewódzkiej nr 650 na odcinku Banie Mazurskie - Boćwinka i Grabowo - Gołdap wraz ze wschodnim wylotem Gołdapi (ul.Paderewskiego)</v>
          </cell>
          <cell r="O630" t="str">
            <v>Wydatki</v>
          </cell>
          <cell r="P630" t="str">
            <v>Majątkowy</v>
          </cell>
        </row>
        <row r="631">
          <cell r="G631" t="str">
            <v>Rozbudowa drogi wojewódzkiej nr 650 na odcinku Banie Mazurskie - Boćwinka i Grabowo - Gołdap wraz ze wschodnim wylotem Gołdapi (ul.Paderewskiego)</v>
          </cell>
          <cell r="O631" t="str">
            <v>Wydatki</v>
          </cell>
          <cell r="P631" t="str">
            <v>Majątkowy</v>
          </cell>
        </row>
        <row r="632">
          <cell r="G632" t="str">
            <v>Rozbudowa drogi wojewódzkiej nr 650 na odcinku Banie Mazurskie - Boćwinka i Grabowo - Gołdap wraz ze wschodnim wylotem Gołdapi (ul.Paderewskiego)</v>
          </cell>
          <cell r="O632" t="str">
            <v>Wydatki</v>
          </cell>
          <cell r="P632" t="str">
            <v>Majątkowy</v>
          </cell>
        </row>
        <row r="633">
          <cell r="G633" t="str">
            <v>Rozbudowa drogi wojewódzkiej nr 650 na odcinku Banie Mazurskie - Boćwinka i Grabowo - Gołdap wraz ze wschodnim wylotem Gołdapi (ul.Paderewskiego)</v>
          </cell>
          <cell r="O633" t="str">
            <v>Dochody</v>
          </cell>
          <cell r="P633" t="str">
            <v>Bieżący</v>
          </cell>
        </row>
        <row r="634">
          <cell r="G634" t="str">
            <v>Rozbudowa drogi wojewódzkiej nr 650 na odcinku Banie Mazurskie - Boćwinka i Grabowo - Gołdap wraz ze wschodnim wylotem Gołdapi (ul.Paderewskiego)</v>
          </cell>
          <cell r="O634" t="str">
            <v>Dochody</v>
          </cell>
          <cell r="P634" t="str">
            <v>Bieżący</v>
          </cell>
        </row>
        <row r="635">
          <cell r="G635" t="str">
            <v>Rozbudowa drogi wojewódzkiej nr 650 na odcinku Banie Mazurskie - Boćwinka i Grabowo - Gołdap wraz ze wschodnim wylotem Gołdapi (ul.Paderewskiego)</v>
          </cell>
          <cell r="O635" t="str">
            <v>Dochody</v>
          </cell>
          <cell r="P635" t="str">
            <v>Bieżący</v>
          </cell>
        </row>
        <row r="636">
          <cell r="G636" t="str">
            <v>Rozbudowa drogi wojewódzkiej nr 650 na odcinku Banie Mazurskie - Boćwinka i Grabowo - Gołdap wraz ze wschodnim wylotem Gołdapi (ul.Paderewskiego)</v>
          </cell>
          <cell r="O636" t="str">
            <v>Dochody</v>
          </cell>
          <cell r="P636" t="str">
            <v>Bieżący</v>
          </cell>
        </row>
        <row r="637">
          <cell r="G637" t="str">
            <v>Rozbudowa drogi wojewódzkiej nr 650 na odcinku Banie Mazurskie - Boćwinka i Grabowo - Gołdap wraz ze wschodnim wylotem Gołdapi (ul.Paderewskiego)</v>
          </cell>
          <cell r="O637" t="str">
            <v>Dochody</v>
          </cell>
          <cell r="P637" t="str">
            <v>Bieżący</v>
          </cell>
        </row>
        <row r="638">
          <cell r="G638" t="str">
            <v>Rozbudowa drogi wojewódzkiej nr 650 na odcinku Banie Mazurskie - Boćwinka i Grabowo - Gołdap wraz ze wschodnim wylotem Gołdapi (ul.Paderewskiego)</v>
          </cell>
          <cell r="O638" t="str">
            <v>Dochody</v>
          </cell>
          <cell r="P638" t="str">
            <v>Bieżący</v>
          </cell>
        </row>
        <row r="639">
          <cell r="G639" t="str">
            <v>Rozbudowa drogi wojewódzkiej nr 650 na odcinku Banie Mazurskie - Boćwinka i Grabowo - Gołdap wraz ze wschodnim wylotem Gołdapi (ul.Paderewskiego)</v>
          </cell>
          <cell r="O639" t="str">
            <v>Dochody</v>
          </cell>
          <cell r="P639" t="str">
            <v>Majątkowy</v>
          </cell>
        </row>
        <row r="640">
          <cell r="G640" t="str">
            <v>Rozbudowa drogi wojewódzkiej nr 650 na odcinku Banie Mazurskie - Boćwinka i Grabowo - Gołdap wraz ze wschodnim wylotem Gołdapi (ul.Paderewskiego)</v>
          </cell>
          <cell r="O640" t="str">
            <v>Dochody</v>
          </cell>
          <cell r="P640" t="str">
            <v>Majątkowy</v>
          </cell>
        </row>
        <row r="641">
          <cell r="G641" t="str">
            <v>Rozbudowa drogi wojewódzkiej nr 650 na odcinku Banie Mazurskie - Boćwinka i Grabowo - Gołdap wraz ze wschodnim wylotem Gołdapi (ul.Paderewskiego)</v>
          </cell>
          <cell r="O641" t="str">
            <v>Dochody</v>
          </cell>
          <cell r="P641" t="str">
            <v>Majątkowy</v>
          </cell>
        </row>
        <row r="642">
          <cell r="G642" t="str">
            <v>Rozbudowa drogi wojewódzkiej nr 650 na odcinku Banie Mazurskie - Boćwinka i Grabowo - Gołdap wraz ze wschodnim wylotem Gołdapi (ul.Paderewskiego)</v>
          </cell>
          <cell r="O642" t="str">
            <v>Dochody</v>
          </cell>
          <cell r="P642" t="str">
            <v>Majątkowy</v>
          </cell>
        </row>
        <row r="643">
          <cell r="G643" t="str">
            <v>Rozbudowa drogi wojewódzkiej nr 650 na odcinku Banie Mazurskie - Boćwinka i Grabowo - Gołdap wraz ze wschodnim wylotem Gołdapi (ul.Paderewskiego)</v>
          </cell>
          <cell r="O643" t="str">
            <v>Dochody</v>
          </cell>
          <cell r="P643" t="str">
            <v>Majątkowy</v>
          </cell>
        </row>
        <row r="644">
          <cell r="G644" t="str">
            <v>Rozbudowa drogi wojewódzkiej nr 650 na odcinku Banie Mazurskie - Boćwinka i Grabowo - Gołdap wraz ze wschodnim wylotem Gołdapi (ul.Paderewskiego)</v>
          </cell>
          <cell r="O644" t="str">
            <v>Dochody</v>
          </cell>
          <cell r="P644" t="str">
            <v>Majątkowy</v>
          </cell>
        </row>
        <row r="645">
          <cell r="G645" t="str">
            <v>Rozbudowa drogi wojewódzkiej nr 521 na odcinku granica województwa - Susz wraz z miejscowością Susz</v>
          </cell>
          <cell r="O645" t="str">
            <v>Wydatki</v>
          </cell>
          <cell r="P645" t="str">
            <v>Bieżący</v>
          </cell>
        </row>
        <row r="646">
          <cell r="G646" t="str">
            <v>Rozbudowa drogi wojewódzkiej nr 521 na odcinku granica województwa - Susz wraz z miejscowością Susz</v>
          </cell>
          <cell r="O646" t="str">
            <v>Wydatki</v>
          </cell>
          <cell r="P646" t="str">
            <v>Bieżący</v>
          </cell>
        </row>
        <row r="647">
          <cell r="G647" t="str">
            <v>Rozbudowa drogi wojewódzkiej nr 521 na odcinku granica województwa - Susz wraz z miejscowością Susz</v>
          </cell>
          <cell r="O647" t="str">
            <v>Wydatki</v>
          </cell>
          <cell r="P647" t="str">
            <v>Bieżący</v>
          </cell>
        </row>
        <row r="648">
          <cell r="G648" t="str">
            <v>Rozbudowa drogi wojewódzkiej nr 521 na odcinku granica województwa - Susz wraz z miejscowością Susz</v>
          </cell>
          <cell r="O648" t="str">
            <v>Wydatki</v>
          </cell>
          <cell r="P648" t="str">
            <v>Bieżący</v>
          </cell>
        </row>
        <row r="649">
          <cell r="G649" t="str">
            <v>Rozbudowa drogi wojewódzkiej nr 521 na odcinku granica województwa - Susz wraz z miejscowością Susz</v>
          </cell>
          <cell r="O649" t="str">
            <v>Wydatki</v>
          </cell>
          <cell r="P649" t="str">
            <v>Bieżący</v>
          </cell>
        </row>
        <row r="650">
          <cell r="G650" t="str">
            <v>Rozbudowa drogi wojewódzkiej nr 521 na odcinku granica województwa - Susz wraz z miejscowością Susz</v>
          </cell>
          <cell r="O650" t="str">
            <v>Wydatki</v>
          </cell>
          <cell r="P650" t="str">
            <v>Bieżący</v>
          </cell>
        </row>
        <row r="651">
          <cell r="G651" t="str">
            <v>Rozbudowa drogi wojewódzkiej nr 521 na odcinku granica województwa - Susz wraz z miejscowością Susz</v>
          </cell>
          <cell r="O651" t="str">
            <v>Wydatki</v>
          </cell>
          <cell r="P651" t="str">
            <v>Bieżący</v>
          </cell>
        </row>
        <row r="652">
          <cell r="G652" t="str">
            <v>Rozbudowa drogi wojewódzkiej nr 521 na odcinku granica województwa - Susz wraz z miejscowością Susz</v>
          </cell>
          <cell r="O652" t="str">
            <v>Wydatki</v>
          </cell>
          <cell r="P652" t="str">
            <v>Bieżący</v>
          </cell>
        </row>
        <row r="653">
          <cell r="G653" t="str">
            <v>Rozbudowa drogi wojewódzkiej nr 521 na odcinku granica województwa - Susz wraz z miejscowością Susz</v>
          </cell>
          <cell r="O653" t="str">
            <v>Wydatki</v>
          </cell>
          <cell r="P653" t="str">
            <v>Bieżący</v>
          </cell>
        </row>
        <row r="654">
          <cell r="G654" t="str">
            <v>Rozbudowa drogi wojewódzkiej nr 521 na odcinku granica województwa - Susz wraz z miejscowością Susz</v>
          </cell>
          <cell r="O654" t="str">
            <v>Wydatki</v>
          </cell>
          <cell r="P654" t="str">
            <v>Bieżący</v>
          </cell>
        </row>
        <row r="655">
          <cell r="G655" t="str">
            <v>Rozbudowa drogi wojewódzkiej nr 521 na odcinku granica województwa - Susz wraz z miejscowością Susz</v>
          </cell>
          <cell r="O655" t="str">
            <v>Wydatki</v>
          </cell>
          <cell r="P655" t="str">
            <v>Bieżący</v>
          </cell>
        </row>
        <row r="656">
          <cell r="G656" t="str">
            <v>Rozbudowa drogi wojewódzkiej nr 521 na odcinku granica województwa - Susz wraz z miejscowością Susz</v>
          </cell>
          <cell r="O656" t="str">
            <v>Wydatki</v>
          </cell>
          <cell r="P656" t="str">
            <v>Bieżący</v>
          </cell>
        </row>
        <row r="657">
          <cell r="G657" t="str">
            <v>Rozbudowa drogi wojewódzkiej nr 521 na odcinku granica województwa - Susz wraz z miejscowością Susz</v>
          </cell>
          <cell r="O657" t="str">
            <v>Wydatki</v>
          </cell>
          <cell r="P657" t="str">
            <v>Bieżący</v>
          </cell>
        </row>
        <row r="658">
          <cell r="G658" t="str">
            <v>Rozbudowa drogi wojewódzkiej nr 521 na odcinku granica województwa - Susz wraz z miejscowością Susz</v>
          </cell>
          <cell r="O658" t="str">
            <v>Wydatki</v>
          </cell>
          <cell r="P658" t="str">
            <v>Bieżący</v>
          </cell>
        </row>
        <row r="659">
          <cell r="G659" t="str">
            <v>Rozbudowa drogi wojewódzkiej nr 521 na odcinku granica województwa - Susz wraz z miejscowością Susz</v>
          </cell>
          <cell r="O659" t="str">
            <v>Wydatki</v>
          </cell>
          <cell r="P659" t="str">
            <v>Bieżący</v>
          </cell>
        </row>
        <row r="660">
          <cell r="G660" t="str">
            <v>Rozbudowa drogi wojewódzkiej nr 521 na odcinku granica województwa - Susz wraz z miejscowością Susz</v>
          </cell>
          <cell r="O660" t="str">
            <v>Wydatki</v>
          </cell>
          <cell r="P660" t="str">
            <v>Bieżący</v>
          </cell>
        </row>
        <row r="661">
          <cell r="G661" t="str">
            <v>Rozbudowa drogi wojewódzkiej nr 521 na odcinku granica województwa - Susz wraz z miejscowością Susz</v>
          </cell>
          <cell r="O661" t="str">
            <v>Wydatki</v>
          </cell>
          <cell r="P661" t="str">
            <v>Bieżący</v>
          </cell>
        </row>
        <row r="662">
          <cell r="G662" t="str">
            <v>Rozbudowa drogi wojewódzkiej nr 521 na odcinku granica województwa - Susz wraz z miejscowością Susz</v>
          </cell>
          <cell r="O662" t="str">
            <v>Wydatki</v>
          </cell>
          <cell r="P662" t="str">
            <v>Bieżący</v>
          </cell>
        </row>
        <row r="663">
          <cell r="G663" t="str">
            <v>Rozbudowa drogi wojewódzkiej nr 521 na odcinku granica województwa - Susz wraz z miejscowością Susz</v>
          </cell>
          <cell r="O663" t="str">
            <v>Wydatki</v>
          </cell>
          <cell r="P663" t="str">
            <v>Bieżący</v>
          </cell>
        </row>
        <row r="664">
          <cell r="G664" t="str">
            <v>Rozbudowa drogi wojewódzkiej nr 521 na odcinku granica województwa - Susz wraz z miejscowością Susz</v>
          </cell>
          <cell r="O664" t="str">
            <v>Wydatki</v>
          </cell>
          <cell r="P664" t="str">
            <v>Bieżący</v>
          </cell>
        </row>
        <row r="665">
          <cell r="G665" t="str">
            <v>Rozbudowa drogi wojewódzkiej nr 521 na odcinku granica województwa - Susz wraz z miejscowością Susz</v>
          </cell>
          <cell r="O665" t="str">
            <v>Wydatki</v>
          </cell>
          <cell r="P665" t="str">
            <v>Bieżący</v>
          </cell>
        </row>
        <row r="666">
          <cell r="G666" t="str">
            <v>Rozbudowa drogi wojewódzkiej nr 521 na odcinku granica województwa - Susz wraz z miejscowością Susz</v>
          </cell>
          <cell r="O666" t="str">
            <v>Wydatki</v>
          </cell>
          <cell r="P666" t="str">
            <v>Bieżący</v>
          </cell>
        </row>
        <row r="667">
          <cell r="G667" t="str">
            <v>Rozbudowa drogi wojewódzkiej nr 521 na odcinku granica województwa - Susz wraz z miejscowością Susz</v>
          </cell>
          <cell r="O667" t="str">
            <v>Wydatki</v>
          </cell>
          <cell r="P667" t="str">
            <v>Bieżący</v>
          </cell>
        </row>
        <row r="668">
          <cell r="G668" t="str">
            <v>Rozbudowa drogi wojewódzkiej nr 521 na odcinku granica województwa - Susz wraz z miejscowością Susz</v>
          </cell>
          <cell r="O668" t="str">
            <v>Wydatki</v>
          </cell>
          <cell r="P668" t="str">
            <v>Bieżący</v>
          </cell>
        </row>
        <row r="669">
          <cell r="G669" t="str">
            <v>Rozbudowa drogi wojewódzkiej nr 521 na odcinku granica województwa - Susz wraz z miejscowością Susz</v>
          </cell>
          <cell r="O669" t="str">
            <v>Wydatki</v>
          </cell>
          <cell r="P669" t="str">
            <v>Majątkowy</v>
          </cell>
        </row>
        <row r="670">
          <cell r="G670" t="str">
            <v>Rozbudowa drogi wojewódzkiej nr 521 na odcinku granica województwa - Susz wraz z miejscowością Susz</v>
          </cell>
          <cell r="O670" t="str">
            <v>Wydatki</v>
          </cell>
          <cell r="P670" t="str">
            <v>Majątkowy</v>
          </cell>
        </row>
        <row r="671">
          <cell r="G671" t="str">
            <v>Rozbudowa drogi wojewódzkiej nr 521 na odcinku granica województwa - Susz wraz z miejscowością Susz</v>
          </cell>
          <cell r="O671" t="str">
            <v>Wydatki</v>
          </cell>
          <cell r="P671" t="str">
            <v>Majątkowy</v>
          </cell>
        </row>
        <row r="672">
          <cell r="G672" t="str">
            <v>Rozbudowa drogi wojewódzkiej nr 521 na odcinku granica województwa - Susz wraz z miejscowością Susz</v>
          </cell>
          <cell r="O672" t="str">
            <v>Wydatki</v>
          </cell>
          <cell r="P672" t="str">
            <v>Majątkowy</v>
          </cell>
        </row>
        <row r="673">
          <cell r="G673" t="str">
            <v>Rozbudowa drogi wojewódzkiej nr 521 na odcinku granica województwa - Susz wraz z miejscowością Susz</v>
          </cell>
          <cell r="O673" t="str">
            <v>Wydatki</v>
          </cell>
          <cell r="P673" t="str">
            <v>Majątkowy</v>
          </cell>
        </row>
        <row r="674">
          <cell r="G674" t="str">
            <v>Rozbudowa drogi wojewódzkiej nr 521 na odcinku granica województwa - Susz wraz z miejscowością Susz</v>
          </cell>
          <cell r="O674" t="str">
            <v>Wydatki</v>
          </cell>
          <cell r="P674" t="str">
            <v>Majątkowy</v>
          </cell>
        </row>
        <row r="675">
          <cell r="G675" t="str">
            <v>Rozbudowa drogi wojewódzkiej nr 521 na odcinku granica województwa - Susz wraz z miejscowością Susz</v>
          </cell>
          <cell r="O675" t="str">
            <v>Wydatki</v>
          </cell>
          <cell r="P675" t="str">
            <v>Bieżący</v>
          </cell>
        </row>
        <row r="676">
          <cell r="G676" t="str">
            <v>Rozbudowa drogi wojewódzkiej nr 521 na odcinku granica województwa - Susz wraz z miejscowością Susz</v>
          </cell>
          <cell r="O676" t="str">
            <v>Wydatki</v>
          </cell>
          <cell r="P676" t="str">
            <v>Bieżący</v>
          </cell>
        </row>
        <row r="677">
          <cell r="G677" t="str">
            <v>Rozbudowa drogi wojewódzkiej nr 521 na odcinku granica województwa - Susz wraz z miejscowością Susz</v>
          </cell>
          <cell r="O677" t="str">
            <v>Wydatki</v>
          </cell>
          <cell r="P677" t="str">
            <v>Bieżący</v>
          </cell>
        </row>
        <row r="678">
          <cell r="G678" t="str">
            <v>Rozbudowa drogi wojewódzkiej nr 521 na odcinku granica województwa - Susz wraz z miejscowością Susz</v>
          </cell>
          <cell r="O678" t="str">
            <v>Wydatki</v>
          </cell>
          <cell r="P678" t="str">
            <v>Bieżący</v>
          </cell>
        </row>
        <row r="679">
          <cell r="G679" t="str">
            <v>Rozbudowa drogi wojewódzkiej nr 521 na odcinku granica województwa - Susz wraz z miejscowością Susz</v>
          </cell>
          <cell r="O679" t="str">
            <v>Wydatki</v>
          </cell>
          <cell r="P679" t="str">
            <v>Bieżący</v>
          </cell>
        </row>
        <row r="680">
          <cell r="G680" t="str">
            <v>Rozbudowa drogi wojewódzkiej nr 521 na odcinku granica województwa - Susz wraz z miejscowością Susz</v>
          </cell>
          <cell r="O680" t="str">
            <v>Wydatki</v>
          </cell>
          <cell r="P680" t="str">
            <v>Bieżący</v>
          </cell>
        </row>
        <row r="681">
          <cell r="G681" t="str">
            <v>Rozbudowa drogi wojewódzkiej nr 521 na odcinku granica województwa - Susz wraz z miejscowością Susz</v>
          </cell>
          <cell r="O681" t="str">
            <v>Wydatki</v>
          </cell>
          <cell r="P681" t="str">
            <v>Bieżący</v>
          </cell>
        </row>
        <row r="682">
          <cell r="G682" t="str">
            <v>Rozbudowa drogi wojewódzkiej nr 521 na odcinku granica województwa - Susz wraz z miejscowością Susz</v>
          </cell>
          <cell r="O682" t="str">
            <v>Wydatki</v>
          </cell>
          <cell r="P682" t="str">
            <v>Bieżący</v>
          </cell>
        </row>
        <row r="683">
          <cell r="G683" t="str">
            <v>Rozbudowa drogi wojewódzkiej nr 521 na odcinku granica województwa - Susz wraz z miejscowością Susz</v>
          </cell>
          <cell r="O683" t="str">
            <v>Wydatki</v>
          </cell>
          <cell r="P683" t="str">
            <v>Bieżący</v>
          </cell>
        </row>
        <row r="684">
          <cell r="G684" t="str">
            <v>Rozbudowa drogi wojewódzkiej nr 521 na odcinku granica województwa - Susz wraz z miejscowością Susz</v>
          </cell>
          <cell r="O684" t="str">
            <v>Wydatki</v>
          </cell>
          <cell r="P684" t="str">
            <v>Bieżący</v>
          </cell>
        </row>
        <row r="685">
          <cell r="G685" t="str">
            <v>Rozbudowa drogi wojewódzkiej nr 521 na odcinku granica województwa - Susz wraz z miejscowością Susz</v>
          </cell>
          <cell r="O685" t="str">
            <v>Wydatki</v>
          </cell>
          <cell r="P685" t="str">
            <v>Bieżący</v>
          </cell>
        </row>
        <row r="686">
          <cell r="G686" t="str">
            <v>Rozbudowa drogi wojewódzkiej nr 521 na odcinku granica województwa - Susz wraz z miejscowością Susz</v>
          </cell>
          <cell r="O686" t="str">
            <v>Wydatki</v>
          </cell>
          <cell r="P686" t="str">
            <v>Bieżący</v>
          </cell>
        </row>
        <row r="687">
          <cell r="G687" t="str">
            <v>Rozbudowa drogi wojewódzkiej nr 521 na odcinku granica województwa - Susz wraz z miejscowością Susz</v>
          </cell>
          <cell r="O687" t="str">
            <v>Wydatki</v>
          </cell>
          <cell r="P687" t="str">
            <v>Bieżący</v>
          </cell>
        </row>
        <row r="688">
          <cell r="G688" t="str">
            <v>Rozbudowa drogi wojewódzkiej nr 521 na odcinku granica województwa - Susz wraz z miejscowością Susz</v>
          </cell>
          <cell r="O688" t="str">
            <v>Wydatki</v>
          </cell>
          <cell r="P688" t="str">
            <v>Bieżący</v>
          </cell>
        </row>
        <row r="689">
          <cell r="G689" t="str">
            <v>Rozbudowa drogi wojewódzkiej nr 521 na odcinku granica województwa - Susz wraz z miejscowością Susz</v>
          </cell>
          <cell r="O689" t="str">
            <v>Wydatki</v>
          </cell>
          <cell r="P689" t="str">
            <v>Bieżący</v>
          </cell>
        </row>
        <row r="690">
          <cell r="G690" t="str">
            <v>Rozbudowa drogi wojewódzkiej nr 521 na odcinku granica województwa - Susz wraz z miejscowością Susz</v>
          </cell>
          <cell r="O690" t="str">
            <v>Wydatki</v>
          </cell>
          <cell r="P690" t="str">
            <v>Bieżący</v>
          </cell>
        </row>
        <row r="691">
          <cell r="G691" t="str">
            <v>Rozbudowa drogi wojewódzkiej nr 521 na odcinku granica województwa - Susz wraz z miejscowością Susz</v>
          </cell>
          <cell r="O691" t="str">
            <v>Wydatki</v>
          </cell>
          <cell r="P691" t="str">
            <v>Bieżący</v>
          </cell>
        </row>
        <row r="692">
          <cell r="G692" t="str">
            <v>Rozbudowa drogi wojewódzkiej nr 521 na odcinku granica województwa - Susz wraz z miejscowością Susz</v>
          </cell>
          <cell r="O692" t="str">
            <v>Wydatki</v>
          </cell>
          <cell r="P692" t="str">
            <v>Bieżący</v>
          </cell>
        </row>
        <row r="693">
          <cell r="G693" t="str">
            <v>Rozbudowa drogi wojewódzkiej nr 521 na odcinku granica województwa - Susz wraz z miejscowością Susz</v>
          </cell>
          <cell r="O693" t="str">
            <v>Wydatki</v>
          </cell>
          <cell r="P693" t="str">
            <v>Majątkowy</v>
          </cell>
        </row>
        <row r="694">
          <cell r="G694" t="str">
            <v>Rozbudowa drogi wojewódzkiej nr 521 na odcinku granica województwa - Susz wraz z miejscowością Susz</v>
          </cell>
          <cell r="O694" t="str">
            <v>Wydatki</v>
          </cell>
          <cell r="P694" t="str">
            <v>Majątkowy</v>
          </cell>
        </row>
        <row r="695">
          <cell r="G695" t="str">
            <v>Rozbudowa drogi wojewódzkiej nr 521 na odcinku granica województwa - Susz wraz z miejscowością Susz</v>
          </cell>
          <cell r="O695" t="str">
            <v>Wydatki</v>
          </cell>
          <cell r="P695" t="str">
            <v>Majątkowy</v>
          </cell>
        </row>
        <row r="696">
          <cell r="G696" t="str">
            <v>Rozbudowa drogi wojewódzkiej nr 521 na odcinku granica województwa - Susz wraz z miejscowością Susz</v>
          </cell>
          <cell r="O696" t="str">
            <v>Wydatki</v>
          </cell>
          <cell r="P696" t="str">
            <v>Majątkowy</v>
          </cell>
        </row>
        <row r="697">
          <cell r="G697" t="str">
            <v>Rozbudowa drogi wojewódzkiej nr 521 na odcinku granica województwa - Susz wraz z miejscowością Susz</v>
          </cell>
          <cell r="O697" t="str">
            <v>Wydatki</v>
          </cell>
          <cell r="P697" t="str">
            <v>Majątkowy</v>
          </cell>
        </row>
        <row r="698">
          <cell r="G698" t="str">
            <v>Rozbudowa drogi wojewódzkiej nr 521 na odcinku granica województwa - Susz wraz z miejscowością Susz</v>
          </cell>
          <cell r="O698" t="str">
            <v>Wydatki</v>
          </cell>
          <cell r="P698" t="str">
            <v>Majątkowy</v>
          </cell>
        </row>
        <row r="699">
          <cell r="G699" t="str">
            <v>Rozbudowa drogi wojewódzkiej nr 521 na odcinku granica województwa - Susz wraz z miejscowością Susz</v>
          </cell>
          <cell r="O699" t="str">
            <v>Dochody</v>
          </cell>
          <cell r="P699" t="str">
            <v>Bieżący</v>
          </cell>
        </row>
        <row r="700">
          <cell r="G700" t="str">
            <v>Rozbudowa drogi wojewódzkiej nr 521 na odcinku granica województwa - Susz wraz z miejscowością Susz</v>
          </cell>
          <cell r="O700" t="str">
            <v>Dochody</v>
          </cell>
          <cell r="P700" t="str">
            <v>Bieżący</v>
          </cell>
        </row>
        <row r="701">
          <cell r="G701" t="str">
            <v>Rozbudowa drogi wojewódzkiej nr 521 na odcinku granica województwa - Susz wraz z miejscowością Susz</v>
          </cell>
          <cell r="O701" t="str">
            <v>Dochody</v>
          </cell>
          <cell r="P701" t="str">
            <v>Bieżący</v>
          </cell>
        </row>
        <row r="702">
          <cell r="G702" t="str">
            <v>Rozbudowa drogi wojewódzkiej nr 521 na odcinku granica województwa - Susz wraz z miejscowością Susz</v>
          </cell>
          <cell r="O702" t="str">
            <v>Dochody</v>
          </cell>
          <cell r="P702" t="str">
            <v>Bieżący</v>
          </cell>
        </row>
        <row r="703">
          <cell r="G703" t="str">
            <v>Rozbudowa drogi wojewódzkiej nr 521 na odcinku granica województwa - Susz wraz z miejscowością Susz</v>
          </cell>
          <cell r="O703" t="str">
            <v>Dochody</v>
          </cell>
          <cell r="P703" t="str">
            <v>Bieżący</v>
          </cell>
        </row>
        <row r="704">
          <cell r="G704" t="str">
            <v>Rozbudowa drogi wojewódzkiej nr 521 na odcinku granica województwa - Susz wraz z miejscowością Susz</v>
          </cell>
          <cell r="O704" t="str">
            <v>Dochody</v>
          </cell>
          <cell r="P704" t="str">
            <v>Bieżący</v>
          </cell>
        </row>
        <row r="705">
          <cell r="G705" t="str">
            <v>Rozbudowa drogi wojewódzkiej nr 521 na odcinku granica województwa - Susz wraz z miejscowością Susz</v>
          </cell>
          <cell r="O705" t="str">
            <v>Dochody</v>
          </cell>
          <cell r="P705" t="str">
            <v>Majątkowy</v>
          </cell>
        </row>
        <row r="706">
          <cell r="G706" t="str">
            <v>Rozbudowa drogi wojewódzkiej nr 521 na odcinku granica województwa - Susz wraz z miejscowością Susz</v>
          </cell>
          <cell r="O706" t="str">
            <v>Dochody</v>
          </cell>
          <cell r="P706" t="str">
            <v>Majątkowy</v>
          </cell>
        </row>
        <row r="707">
          <cell r="G707" t="str">
            <v>Rozbudowa drogi wojewódzkiej nr 521 na odcinku granica województwa - Susz wraz z miejscowością Susz</v>
          </cell>
          <cell r="O707" t="str">
            <v>Dochody</v>
          </cell>
          <cell r="P707" t="str">
            <v>Majątkowy</v>
          </cell>
        </row>
        <row r="708">
          <cell r="G708" t="str">
            <v>Rozbudowa drogi wojewódzkiej nr 521 na odcinku granica województwa - Susz wraz z miejscowością Susz</v>
          </cell>
          <cell r="O708" t="str">
            <v>Dochody</v>
          </cell>
          <cell r="P708" t="str">
            <v>Majątkowy</v>
          </cell>
        </row>
        <row r="709">
          <cell r="G709" t="str">
            <v>Rozbudowa drogi wojewódzkiej nr 521 na odcinku granica województwa - Susz wraz z miejscowością Susz</v>
          </cell>
          <cell r="O709" t="str">
            <v>Dochody</v>
          </cell>
          <cell r="P709" t="str">
            <v>Majątkowy</v>
          </cell>
        </row>
        <row r="710">
          <cell r="G710" t="str">
            <v>Rozbudowa drogi wojewódzkiej nr 521 na odcinku granica województwa - Susz wraz z miejscowością Susz</v>
          </cell>
          <cell r="O710" t="str">
            <v>Dochody</v>
          </cell>
          <cell r="P710" t="str">
            <v>Majątkowy</v>
          </cell>
        </row>
        <row r="711">
          <cell r="G711" t="str">
            <v xml:space="preserve">Rozbudowa drogi wojewódzkiej nr 521 na odcinku Susz - Iława </v>
          </cell>
          <cell r="O711" t="str">
            <v>Wydatki</v>
          </cell>
          <cell r="P711" t="str">
            <v>Bieżący</v>
          </cell>
        </row>
        <row r="712">
          <cell r="G712" t="str">
            <v xml:space="preserve">Rozbudowa drogi wojewódzkiej nr 521 na odcinku Susz - Iława </v>
          </cell>
          <cell r="O712" t="str">
            <v>Wydatki</v>
          </cell>
          <cell r="P712" t="str">
            <v>Bieżący</v>
          </cell>
        </row>
        <row r="713">
          <cell r="G713" t="str">
            <v xml:space="preserve">Rozbudowa drogi wojewódzkiej nr 521 na odcinku Susz - Iława </v>
          </cell>
          <cell r="O713" t="str">
            <v>Wydatki</v>
          </cell>
          <cell r="P713" t="str">
            <v>Bieżący</v>
          </cell>
        </row>
        <row r="714">
          <cell r="G714" t="str">
            <v xml:space="preserve">Rozbudowa drogi wojewódzkiej nr 521 na odcinku Susz - Iława </v>
          </cell>
          <cell r="O714" t="str">
            <v>Wydatki</v>
          </cell>
          <cell r="P714" t="str">
            <v>Bieżący</v>
          </cell>
        </row>
        <row r="715">
          <cell r="G715" t="str">
            <v xml:space="preserve">Rozbudowa drogi wojewódzkiej nr 521 na odcinku Susz - Iława </v>
          </cell>
          <cell r="O715" t="str">
            <v>Wydatki</v>
          </cell>
          <cell r="P715" t="str">
            <v>Bieżący</v>
          </cell>
        </row>
        <row r="716">
          <cell r="G716" t="str">
            <v xml:space="preserve">Rozbudowa drogi wojewódzkiej nr 521 na odcinku Susz - Iława </v>
          </cell>
          <cell r="O716" t="str">
            <v>Wydatki</v>
          </cell>
          <cell r="P716" t="str">
            <v>Bieżący</v>
          </cell>
        </row>
        <row r="717">
          <cell r="G717" t="str">
            <v xml:space="preserve">Rozbudowa drogi wojewódzkiej nr 521 na odcinku Susz - Iława </v>
          </cell>
          <cell r="O717" t="str">
            <v>Wydatki</v>
          </cell>
          <cell r="P717" t="str">
            <v>Bieżący</v>
          </cell>
        </row>
        <row r="718">
          <cell r="G718" t="str">
            <v xml:space="preserve">Rozbudowa drogi wojewódzkiej nr 521 na odcinku Susz - Iława </v>
          </cell>
          <cell r="O718" t="str">
            <v>Wydatki</v>
          </cell>
          <cell r="P718" t="str">
            <v>Bieżący</v>
          </cell>
        </row>
        <row r="719">
          <cell r="G719" t="str">
            <v xml:space="preserve">Rozbudowa drogi wojewódzkiej nr 521 na odcinku Susz - Iława </v>
          </cell>
          <cell r="O719" t="str">
            <v>Wydatki</v>
          </cell>
          <cell r="P719" t="str">
            <v>Bieżący</v>
          </cell>
        </row>
        <row r="720">
          <cell r="G720" t="str">
            <v xml:space="preserve">Rozbudowa drogi wojewódzkiej nr 521 na odcinku Susz - Iława </v>
          </cell>
          <cell r="O720" t="str">
            <v>Wydatki</v>
          </cell>
          <cell r="P720" t="str">
            <v>Bieżący</v>
          </cell>
        </row>
        <row r="721">
          <cell r="G721" t="str">
            <v xml:space="preserve">Rozbudowa drogi wojewódzkiej nr 521 na odcinku Susz - Iława </v>
          </cell>
          <cell r="O721" t="str">
            <v>Wydatki</v>
          </cell>
          <cell r="P721" t="str">
            <v>Bieżący</v>
          </cell>
        </row>
        <row r="722">
          <cell r="G722" t="str">
            <v xml:space="preserve">Rozbudowa drogi wojewódzkiej nr 521 na odcinku Susz - Iława </v>
          </cell>
          <cell r="O722" t="str">
            <v>Wydatki</v>
          </cell>
          <cell r="P722" t="str">
            <v>Bieżący</v>
          </cell>
        </row>
        <row r="723">
          <cell r="G723" t="str">
            <v xml:space="preserve">Rozbudowa drogi wojewódzkiej nr 521 na odcinku Susz - Iława </v>
          </cell>
          <cell r="O723" t="str">
            <v>Wydatki</v>
          </cell>
          <cell r="P723" t="str">
            <v>Bieżący</v>
          </cell>
        </row>
        <row r="724">
          <cell r="G724" t="str">
            <v xml:space="preserve">Rozbudowa drogi wojewódzkiej nr 521 na odcinku Susz - Iława </v>
          </cell>
          <cell r="O724" t="str">
            <v>Wydatki</v>
          </cell>
          <cell r="P724" t="str">
            <v>Bieżący</v>
          </cell>
        </row>
        <row r="725">
          <cell r="G725" t="str">
            <v xml:space="preserve">Rozbudowa drogi wojewódzkiej nr 521 na odcinku Susz - Iława </v>
          </cell>
          <cell r="O725" t="str">
            <v>Wydatki</v>
          </cell>
          <cell r="P725" t="str">
            <v>Bieżący</v>
          </cell>
        </row>
        <row r="726">
          <cell r="G726" t="str">
            <v xml:space="preserve">Rozbudowa drogi wojewódzkiej nr 521 na odcinku Susz - Iława </v>
          </cell>
          <cell r="O726" t="str">
            <v>Wydatki</v>
          </cell>
          <cell r="P726" t="str">
            <v>Bieżący</v>
          </cell>
        </row>
        <row r="727">
          <cell r="G727" t="str">
            <v xml:space="preserve">Rozbudowa drogi wojewódzkiej nr 521 na odcinku Susz - Iława </v>
          </cell>
          <cell r="O727" t="str">
            <v>Wydatki</v>
          </cell>
          <cell r="P727" t="str">
            <v>Bieżący</v>
          </cell>
        </row>
        <row r="728">
          <cell r="G728" t="str">
            <v xml:space="preserve">Rozbudowa drogi wojewódzkiej nr 521 na odcinku Susz - Iława </v>
          </cell>
          <cell r="O728" t="str">
            <v>Wydatki</v>
          </cell>
          <cell r="P728" t="str">
            <v>Bieżący</v>
          </cell>
        </row>
        <row r="729">
          <cell r="G729" t="str">
            <v xml:space="preserve">Rozbudowa drogi wojewódzkiej nr 521 na odcinku Susz - Iława </v>
          </cell>
          <cell r="O729" t="str">
            <v>Wydatki</v>
          </cell>
          <cell r="P729" t="str">
            <v>Bieżący</v>
          </cell>
        </row>
        <row r="730">
          <cell r="G730" t="str">
            <v xml:space="preserve">Rozbudowa drogi wojewódzkiej nr 521 na odcinku Susz - Iława </v>
          </cell>
          <cell r="O730" t="str">
            <v>Wydatki</v>
          </cell>
          <cell r="P730" t="str">
            <v>Bieżący</v>
          </cell>
        </row>
        <row r="731">
          <cell r="G731" t="str">
            <v xml:space="preserve">Rozbudowa drogi wojewódzkiej nr 521 na odcinku Susz - Iława </v>
          </cell>
          <cell r="O731" t="str">
            <v>Wydatki</v>
          </cell>
          <cell r="P731" t="str">
            <v>Bieżący</v>
          </cell>
        </row>
        <row r="732">
          <cell r="G732" t="str">
            <v xml:space="preserve">Rozbudowa drogi wojewódzkiej nr 521 na odcinku Susz - Iława </v>
          </cell>
          <cell r="O732" t="str">
            <v>Wydatki</v>
          </cell>
          <cell r="P732" t="str">
            <v>Bieżący</v>
          </cell>
        </row>
        <row r="733">
          <cell r="G733" t="str">
            <v xml:space="preserve">Rozbudowa drogi wojewódzkiej nr 521 na odcinku Susz - Iława </v>
          </cell>
          <cell r="O733" t="str">
            <v>Wydatki</v>
          </cell>
          <cell r="P733" t="str">
            <v>Bieżący</v>
          </cell>
        </row>
        <row r="734">
          <cell r="G734" t="str">
            <v xml:space="preserve">Rozbudowa drogi wojewódzkiej nr 521 na odcinku Susz - Iława </v>
          </cell>
          <cell r="O734" t="str">
            <v>Wydatki</v>
          </cell>
          <cell r="P734" t="str">
            <v>Bieżący</v>
          </cell>
        </row>
        <row r="735">
          <cell r="G735" t="str">
            <v xml:space="preserve">Rozbudowa drogi wojewódzkiej nr 521 na odcinku Susz - Iława </v>
          </cell>
          <cell r="O735" t="str">
            <v>Wydatki</v>
          </cell>
          <cell r="P735" t="str">
            <v>Majątkowy</v>
          </cell>
        </row>
        <row r="736">
          <cell r="G736" t="str">
            <v xml:space="preserve">Rozbudowa drogi wojewódzkiej nr 521 na odcinku Susz - Iława </v>
          </cell>
          <cell r="O736" t="str">
            <v>Wydatki</v>
          </cell>
          <cell r="P736" t="str">
            <v>Majątkowy</v>
          </cell>
        </row>
        <row r="737">
          <cell r="G737" t="str">
            <v xml:space="preserve">Rozbudowa drogi wojewódzkiej nr 521 na odcinku Susz - Iława </v>
          </cell>
          <cell r="O737" t="str">
            <v>Wydatki</v>
          </cell>
          <cell r="P737" t="str">
            <v>Majątkowy</v>
          </cell>
        </row>
        <row r="738">
          <cell r="G738" t="str">
            <v xml:space="preserve">Rozbudowa drogi wojewódzkiej nr 521 na odcinku Susz - Iława </v>
          </cell>
          <cell r="O738" t="str">
            <v>Wydatki</v>
          </cell>
          <cell r="P738" t="str">
            <v>Majątkowy</v>
          </cell>
        </row>
        <row r="739">
          <cell r="G739" t="str">
            <v xml:space="preserve">Rozbudowa drogi wojewódzkiej nr 521 na odcinku Susz - Iława </v>
          </cell>
          <cell r="O739" t="str">
            <v>Wydatki</v>
          </cell>
          <cell r="P739" t="str">
            <v>Majątkowy</v>
          </cell>
        </row>
        <row r="740">
          <cell r="G740" t="str">
            <v xml:space="preserve">Rozbudowa drogi wojewódzkiej nr 521 na odcinku Susz - Iława </v>
          </cell>
          <cell r="O740" t="str">
            <v>Wydatki</v>
          </cell>
          <cell r="P740" t="str">
            <v>Majątkowy</v>
          </cell>
        </row>
        <row r="741">
          <cell r="G741" t="str">
            <v xml:space="preserve">Rozbudowa drogi wojewódzkiej nr 521 na odcinku Susz - Iława </v>
          </cell>
          <cell r="O741" t="str">
            <v>Wydatki</v>
          </cell>
          <cell r="P741" t="str">
            <v>Bieżący</v>
          </cell>
        </row>
        <row r="742">
          <cell r="G742" t="str">
            <v xml:space="preserve">Rozbudowa drogi wojewódzkiej nr 521 na odcinku Susz - Iława </v>
          </cell>
          <cell r="O742" t="str">
            <v>Wydatki</v>
          </cell>
          <cell r="P742" t="str">
            <v>Bieżący</v>
          </cell>
        </row>
        <row r="743">
          <cell r="G743" t="str">
            <v xml:space="preserve">Rozbudowa drogi wojewódzkiej nr 521 na odcinku Susz - Iława </v>
          </cell>
          <cell r="O743" t="str">
            <v>Wydatki</v>
          </cell>
          <cell r="P743" t="str">
            <v>Bieżący</v>
          </cell>
        </row>
        <row r="744">
          <cell r="G744" t="str">
            <v xml:space="preserve">Rozbudowa drogi wojewódzkiej nr 521 na odcinku Susz - Iława </v>
          </cell>
          <cell r="O744" t="str">
            <v>Wydatki</v>
          </cell>
          <cell r="P744" t="str">
            <v>Bieżący</v>
          </cell>
        </row>
        <row r="745">
          <cell r="G745" t="str">
            <v xml:space="preserve">Rozbudowa drogi wojewódzkiej nr 521 na odcinku Susz - Iława </v>
          </cell>
          <cell r="O745" t="str">
            <v>Wydatki</v>
          </cell>
          <cell r="P745" t="str">
            <v>Bieżący</v>
          </cell>
        </row>
        <row r="746">
          <cell r="G746" t="str">
            <v xml:space="preserve">Rozbudowa drogi wojewódzkiej nr 521 na odcinku Susz - Iława </v>
          </cell>
          <cell r="O746" t="str">
            <v>Wydatki</v>
          </cell>
          <cell r="P746" t="str">
            <v>Bieżący</v>
          </cell>
        </row>
        <row r="747">
          <cell r="G747" t="str">
            <v xml:space="preserve">Rozbudowa drogi wojewódzkiej nr 521 na odcinku Susz - Iława </v>
          </cell>
          <cell r="O747" t="str">
            <v>Wydatki</v>
          </cell>
          <cell r="P747" t="str">
            <v>Bieżący</v>
          </cell>
        </row>
        <row r="748">
          <cell r="G748" t="str">
            <v xml:space="preserve">Rozbudowa drogi wojewódzkiej nr 521 na odcinku Susz - Iława </v>
          </cell>
          <cell r="O748" t="str">
            <v>Wydatki</v>
          </cell>
          <cell r="P748" t="str">
            <v>Bieżący</v>
          </cell>
        </row>
        <row r="749">
          <cell r="G749" t="str">
            <v xml:space="preserve">Rozbudowa drogi wojewódzkiej nr 521 na odcinku Susz - Iława </v>
          </cell>
          <cell r="O749" t="str">
            <v>Wydatki</v>
          </cell>
          <cell r="P749" t="str">
            <v>Bieżący</v>
          </cell>
        </row>
        <row r="750">
          <cell r="G750" t="str">
            <v xml:space="preserve">Rozbudowa drogi wojewódzkiej nr 521 na odcinku Susz - Iława </v>
          </cell>
          <cell r="O750" t="str">
            <v>Wydatki</v>
          </cell>
          <cell r="P750" t="str">
            <v>Bieżący</v>
          </cell>
        </row>
        <row r="751">
          <cell r="G751" t="str">
            <v xml:space="preserve">Rozbudowa drogi wojewódzkiej nr 521 na odcinku Susz - Iława </v>
          </cell>
          <cell r="O751" t="str">
            <v>Wydatki</v>
          </cell>
          <cell r="P751" t="str">
            <v>Bieżący</v>
          </cell>
        </row>
        <row r="752">
          <cell r="G752" t="str">
            <v xml:space="preserve">Rozbudowa drogi wojewódzkiej nr 521 na odcinku Susz - Iława </v>
          </cell>
          <cell r="O752" t="str">
            <v>Wydatki</v>
          </cell>
          <cell r="P752" t="str">
            <v>Bieżący</v>
          </cell>
        </row>
        <row r="753">
          <cell r="G753" t="str">
            <v xml:space="preserve">Rozbudowa drogi wojewódzkiej nr 521 na odcinku Susz - Iława </v>
          </cell>
          <cell r="O753" t="str">
            <v>Wydatki</v>
          </cell>
          <cell r="P753" t="str">
            <v>Bieżący</v>
          </cell>
        </row>
        <row r="754">
          <cell r="G754" t="str">
            <v xml:space="preserve">Rozbudowa drogi wojewódzkiej nr 521 na odcinku Susz - Iława </v>
          </cell>
          <cell r="O754" t="str">
            <v>Wydatki</v>
          </cell>
          <cell r="P754" t="str">
            <v>Bieżący</v>
          </cell>
        </row>
        <row r="755">
          <cell r="G755" t="str">
            <v xml:space="preserve">Rozbudowa drogi wojewódzkiej nr 521 na odcinku Susz - Iława </v>
          </cell>
          <cell r="O755" t="str">
            <v>Wydatki</v>
          </cell>
          <cell r="P755" t="str">
            <v>Bieżący</v>
          </cell>
        </row>
        <row r="756">
          <cell r="G756" t="str">
            <v xml:space="preserve">Rozbudowa drogi wojewódzkiej nr 521 na odcinku Susz - Iława </v>
          </cell>
          <cell r="O756" t="str">
            <v>Wydatki</v>
          </cell>
          <cell r="P756" t="str">
            <v>Bieżący</v>
          </cell>
        </row>
        <row r="757">
          <cell r="G757" t="str">
            <v xml:space="preserve">Rozbudowa drogi wojewódzkiej nr 521 na odcinku Susz - Iława </v>
          </cell>
          <cell r="O757" t="str">
            <v>Wydatki</v>
          </cell>
          <cell r="P757" t="str">
            <v>Bieżący</v>
          </cell>
        </row>
        <row r="758">
          <cell r="G758" t="str">
            <v xml:space="preserve">Rozbudowa drogi wojewódzkiej nr 521 na odcinku Susz - Iława </v>
          </cell>
          <cell r="O758" t="str">
            <v>Wydatki</v>
          </cell>
          <cell r="P758" t="str">
            <v>Bieżący</v>
          </cell>
        </row>
        <row r="759">
          <cell r="G759" t="str">
            <v xml:space="preserve">Rozbudowa drogi wojewódzkiej nr 521 na odcinku Susz - Iława </v>
          </cell>
          <cell r="O759" t="str">
            <v>Wydatki</v>
          </cell>
          <cell r="P759" t="str">
            <v>Majątkowy</v>
          </cell>
        </row>
        <row r="760">
          <cell r="G760" t="str">
            <v xml:space="preserve">Rozbudowa drogi wojewódzkiej nr 521 na odcinku Susz - Iława </v>
          </cell>
          <cell r="O760" t="str">
            <v>Wydatki</v>
          </cell>
          <cell r="P760" t="str">
            <v>Majątkowy</v>
          </cell>
        </row>
        <row r="761">
          <cell r="G761" t="str">
            <v xml:space="preserve">Rozbudowa drogi wojewódzkiej nr 521 na odcinku Susz - Iława </v>
          </cell>
          <cell r="O761" t="str">
            <v>Wydatki</v>
          </cell>
          <cell r="P761" t="str">
            <v>Majątkowy</v>
          </cell>
        </row>
        <row r="762">
          <cell r="G762" t="str">
            <v xml:space="preserve">Rozbudowa drogi wojewódzkiej nr 521 na odcinku Susz - Iława </v>
          </cell>
          <cell r="O762" t="str">
            <v>Wydatki</v>
          </cell>
          <cell r="P762" t="str">
            <v>Majątkowy</v>
          </cell>
        </row>
        <row r="763">
          <cell r="G763" t="str">
            <v xml:space="preserve">Rozbudowa drogi wojewódzkiej nr 521 na odcinku Susz - Iława </v>
          </cell>
          <cell r="O763" t="str">
            <v>Wydatki</v>
          </cell>
          <cell r="P763" t="str">
            <v>Majątkowy</v>
          </cell>
        </row>
        <row r="764">
          <cell r="G764" t="str">
            <v xml:space="preserve">Rozbudowa drogi wojewódzkiej nr 521 na odcinku Susz - Iława </v>
          </cell>
          <cell r="O764" t="str">
            <v>Wydatki</v>
          </cell>
          <cell r="P764" t="str">
            <v>Majątkowy</v>
          </cell>
        </row>
        <row r="765">
          <cell r="G765" t="str">
            <v xml:space="preserve">Rozbudowa drogi wojewódzkiej nr 521 na odcinku Susz - Iława </v>
          </cell>
          <cell r="O765" t="str">
            <v>Dochody</v>
          </cell>
          <cell r="P765" t="str">
            <v>Bieżący</v>
          </cell>
        </row>
        <row r="766">
          <cell r="G766" t="str">
            <v xml:space="preserve">Rozbudowa drogi wojewódzkiej nr 521 na odcinku Susz - Iława </v>
          </cell>
          <cell r="O766" t="str">
            <v>Dochody</v>
          </cell>
          <cell r="P766" t="str">
            <v>Bieżący</v>
          </cell>
        </row>
        <row r="767">
          <cell r="G767" t="str">
            <v xml:space="preserve">Rozbudowa drogi wojewódzkiej nr 521 na odcinku Susz - Iława </v>
          </cell>
          <cell r="O767" t="str">
            <v>Dochody</v>
          </cell>
          <cell r="P767" t="str">
            <v>Bieżący</v>
          </cell>
        </row>
        <row r="768">
          <cell r="G768" t="str">
            <v xml:space="preserve">Rozbudowa drogi wojewódzkiej nr 521 na odcinku Susz - Iława </v>
          </cell>
          <cell r="O768" t="str">
            <v>Dochody</v>
          </cell>
          <cell r="P768" t="str">
            <v>Bieżący</v>
          </cell>
        </row>
        <row r="769">
          <cell r="G769" t="str">
            <v xml:space="preserve">Rozbudowa drogi wojewódzkiej nr 521 na odcinku Susz - Iława </v>
          </cell>
          <cell r="O769" t="str">
            <v>Dochody</v>
          </cell>
          <cell r="P769" t="str">
            <v>Bieżący</v>
          </cell>
        </row>
        <row r="770">
          <cell r="G770" t="str">
            <v xml:space="preserve">Rozbudowa drogi wojewódzkiej nr 521 na odcinku Susz - Iława </v>
          </cell>
          <cell r="O770" t="str">
            <v>Dochody</v>
          </cell>
          <cell r="P770" t="str">
            <v>Bieżący</v>
          </cell>
        </row>
        <row r="771">
          <cell r="G771" t="str">
            <v xml:space="preserve">Rozbudowa drogi wojewódzkiej nr 521 na odcinku Susz - Iława </v>
          </cell>
          <cell r="O771" t="str">
            <v>Dochody</v>
          </cell>
          <cell r="P771" t="str">
            <v>Majątkowy</v>
          </cell>
        </row>
        <row r="772">
          <cell r="G772" t="str">
            <v xml:space="preserve">Rozbudowa drogi wojewódzkiej nr 521 na odcinku Susz - Iława </v>
          </cell>
          <cell r="O772" t="str">
            <v>Dochody</v>
          </cell>
          <cell r="P772" t="str">
            <v>Majątkowy</v>
          </cell>
        </row>
        <row r="773">
          <cell r="G773" t="str">
            <v xml:space="preserve">Rozbudowa drogi wojewódzkiej nr 521 na odcinku Susz - Iława </v>
          </cell>
          <cell r="O773" t="str">
            <v>Dochody</v>
          </cell>
          <cell r="P773" t="str">
            <v>Majątkowy</v>
          </cell>
        </row>
        <row r="774">
          <cell r="G774" t="str">
            <v xml:space="preserve">Rozbudowa drogi wojewódzkiej nr 521 na odcinku Susz - Iława </v>
          </cell>
          <cell r="O774" t="str">
            <v>Dochody</v>
          </cell>
          <cell r="P774" t="str">
            <v>Majątkowy</v>
          </cell>
        </row>
        <row r="775">
          <cell r="G775" t="str">
            <v xml:space="preserve">Rozbudowa drogi wojewódzkiej nr 521 na odcinku Susz - Iława </v>
          </cell>
          <cell r="O775" t="str">
            <v>Dochody</v>
          </cell>
          <cell r="P775" t="str">
            <v>Majątkowy</v>
          </cell>
        </row>
        <row r="776">
          <cell r="G776" t="str">
            <v xml:space="preserve">Rozbudowa drogi wojewódzkiej nr 521 na odcinku Susz - Iława </v>
          </cell>
          <cell r="O776" t="str">
            <v>Dochody</v>
          </cell>
          <cell r="P776" t="str">
            <v>Majątkowy</v>
          </cell>
        </row>
        <row r="777">
          <cell r="G777" t="str">
            <v>Rozbudowa drogi wojewódzkiej nr 536 na odcinku Iława - Sampława wraz z ulicą Lubawską w Iławie</v>
          </cell>
          <cell r="O777" t="str">
            <v>Wydatki</v>
          </cell>
          <cell r="P777" t="str">
            <v>Bieżący</v>
          </cell>
        </row>
        <row r="778">
          <cell r="G778" t="str">
            <v>Rozbudowa drogi wojewódzkiej nr 536 na odcinku Iława - Sampława wraz z ulicą Lubawską w Iławie</v>
          </cell>
          <cell r="O778" t="str">
            <v>Wydatki</v>
          </cell>
          <cell r="P778" t="str">
            <v>Bieżący</v>
          </cell>
        </row>
        <row r="779">
          <cell r="G779" t="str">
            <v>Rozbudowa drogi wojewódzkiej nr 536 na odcinku Iława - Sampława wraz z ulicą Lubawską w Iławie</v>
          </cell>
          <cell r="O779" t="str">
            <v>Wydatki</v>
          </cell>
          <cell r="P779" t="str">
            <v>Bieżący</v>
          </cell>
        </row>
        <row r="780">
          <cell r="G780" t="str">
            <v>Rozbudowa drogi wojewódzkiej nr 536 na odcinku Iława - Sampława wraz z ulicą Lubawską w Iławie</v>
          </cell>
          <cell r="O780" t="str">
            <v>Wydatki</v>
          </cell>
          <cell r="P780" t="str">
            <v>Bieżący</v>
          </cell>
        </row>
        <row r="781">
          <cell r="G781" t="str">
            <v>Rozbudowa drogi wojewódzkiej nr 536 na odcinku Iława - Sampława wraz z ulicą Lubawską w Iławie</v>
          </cell>
          <cell r="O781" t="str">
            <v>Wydatki</v>
          </cell>
          <cell r="P781" t="str">
            <v>Bieżący</v>
          </cell>
        </row>
        <row r="782">
          <cell r="G782" t="str">
            <v>Rozbudowa drogi wojewódzkiej nr 536 na odcinku Iława - Sampława wraz z ulicą Lubawską w Iławie</v>
          </cell>
          <cell r="O782" t="str">
            <v>Wydatki</v>
          </cell>
          <cell r="P782" t="str">
            <v>Bieżący</v>
          </cell>
        </row>
        <row r="783">
          <cell r="G783" t="str">
            <v>Rozbudowa drogi wojewódzkiej nr 536 na odcinku Iława - Sampława wraz z ulicą Lubawską w Iławie</v>
          </cell>
          <cell r="O783" t="str">
            <v>Wydatki</v>
          </cell>
          <cell r="P783" t="str">
            <v>Bieżący</v>
          </cell>
        </row>
        <row r="784">
          <cell r="G784" t="str">
            <v>Rozbudowa drogi wojewódzkiej nr 536 na odcinku Iława - Sampława wraz z ulicą Lubawską w Iławie</v>
          </cell>
          <cell r="O784" t="str">
            <v>Wydatki</v>
          </cell>
          <cell r="P784" t="str">
            <v>Bieżący</v>
          </cell>
        </row>
        <row r="785">
          <cell r="G785" t="str">
            <v>Rozbudowa drogi wojewódzkiej nr 536 na odcinku Iława - Sampława wraz z ulicą Lubawską w Iławie</v>
          </cell>
          <cell r="O785" t="str">
            <v>Wydatki</v>
          </cell>
          <cell r="P785" t="str">
            <v>Bieżący</v>
          </cell>
        </row>
        <row r="786">
          <cell r="G786" t="str">
            <v>Rozbudowa drogi wojewódzkiej nr 536 na odcinku Iława - Sampława wraz z ulicą Lubawską w Iławie</v>
          </cell>
          <cell r="O786" t="str">
            <v>Wydatki</v>
          </cell>
          <cell r="P786" t="str">
            <v>Bieżący</v>
          </cell>
        </row>
        <row r="787">
          <cell r="G787" t="str">
            <v>Rozbudowa drogi wojewódzkiej nr 536 na odcinku Iława - Sampława wraz z ulicą Lubawską w Iławie</v>
          </cell>
          <cell r="O787" t="str">
            <v>Wydatki</v>
          </cell>
          <cell r="P787" t="str">
            <v>Bieżący</v>
          </cell>
        </row>
        <row r="788">
          <cell r="G788" t="str">
            <v>Rozbudowa drogi wojewódzkiej nr 536 na odcinku Iława - Sampława wraz z ulicą Lubawską w Iławie</v>
          </cell>
          <cell r="O788" t="str">
            <v>Wydatki</v>
          </cell>
          <cell r="P788" t="str">
            <v>Bieżący</v>
          </cell>
        </row>
        <row r="789">
          <cell r="G789" t="str">
            <v>Rozbudowa drogi wojewódzkiej nr 536 na odcinku Iława - Sampława wraz z ulicą Lubawską w Iławie</v>
          </cell>
          <cell r="O789" t="str">
            <v>Wydatki</v>
          </cell>
          <cell r="P789" t="str">
            <v>Bieżący</v>
          </cell>
        </row>
        <row r="790">
          <cell r="G790" t="str">
            <v>Rozbudowa drogi wojewódzkiej nr 536 na odcinku Iława - Sampława wraz z ulicą Lubawską w Iławie</v>
          </cell>
          <cell r="O790" t="str">
            <v>Wydatki</v>
          </cell>
          <cell r="P790" t="str">
            <v>Bieżący</v>
          </cell>
        </row>
        <row r="791">
          <cell r="G791" t="str">
            <v>Rozbudowa drogi wojewódzkiej nr 536 na odcinku Iława - Sampława wraz z ulicą Lubawską w Iławie</v>
          </cell>
          <cell r="O791" t="str">
            <v>Wydatki</v>
          </cell>
          <cell r="P791" t="str">
            <v>Bieżący</v>
          </cell>
        </row>
        <row r="792">
          <cell r="G792" t="str">
            <v>Rozbudowa drogi wojewódzkiej nr 536 na odcinku Iława - Sampława wraz z ulicą Lubawską w Iławie</v>
          </cell>
          <cell r="O792" t="str">
            <v>Wydatki</v>
          </cell>
          <cell r="P792" t="str">
            <v>Bieżący</v>
          </cell>
        </row>
        <row r="793">
          <cell r="G793" t="str">
            <v>Rozbudowa drogi wojewódzkiej nr 536 na odcinku Iława - Sampława wraz z ulicą Lubawską w Iławie</v>
          </cell>
          <cell r="O793" t="str">
            <v>Wydatki</v>
          </cell>
          <cell r="P793" t="str">
            <v>Bieżący</v>
          </cell>
        </row>
        <row r="794">
          <cell r="G794" t="str">
            <v>Rozbudowa drogi wojewódzkiej nr 536 na odcinku Iława - Sampława wraz z ulicą Lubawską w Iławie</v>
          </cell>
          <cell r="O794" t="str">
            <v>Wydatki</v>
          </cell>
          <cell r="P794" t="str">
            <v>Bieżący</v>
          </cell>
        </row>
        <row r="795">
          <cell r="G795" t="str">
            <v>Rozbudowa drogi wojewódzkiej nr 536 na odcinku Iława - Sampława wraz z ulicą Lubawską w Iławie</v>
          </cell>
          <cell r="O795" t="str">
            <v>Wydatki</v>
          </cell>
          <cell r="P795" t="str">
            <v>Bieżący</v>
          </cell>
        </row>
        <row r="796">
          <cell r="G796" t="str">
            <v>Rozbudowa drogi wojewódzkiej nr 536 na odcinku Iława - Sampława wraz z ulicą Lubawską w Iławie</v>
          </cell>
          <cell r="O796" t="str">
            <v>Wydatki</v>
          </cell>
          <cell r="P796" t="str">
            <v>Bieżący</v>
          </cell>
        </row>
        <row r="797">
          <cell r="G797" t="str">
            <v>Rozbudowa drogi wojewódzkiej nr 536 na odcinku Iława - Sampława wraz z ulicą Lubawską w Iławie</v>
          </cell>
          <cell r="O797" t="str">
            <v>Wydatki</v>
          </cell>
          <cell r="P797" t="str">
            <v>Bieżący</v>
          </cell>
        </row>
        <row r="798">
          <cell r="G798" t="str">
            <v>Rozbudowa drogi wojewódzkiej nr 536 na odcinku Iława - Sampława wraz z ulicą Lubawską w Iławie</v>
          </cell>
          <cell r="O798" t="str">
            <v>Wydatki</v>
          </cell>
          <cell r="P798" t="str">
            <v>Bieżący</v>
          </cell>
        </row>
        <row r="799">
          <cell r="G799" t="str">
            <v>Rozbudowa drogi wojewódzkiej nr 536 na odcinku Iława - Sampława wraz z ulicą Lubawską w Iławie</v>
          </cell>
          <cell r="O799" t="str">
            <v>Wydatki</v>
          </cell>
          <cell r="P799" t="str">
            <v>Bieżący</v>
          </cell>
        </row>
        <row r="800">
          <cell r="G800" t="str">
            <v>Rozbudowa drogi wojewódzkiej nr 536 na odcinku Iława - Sampława wraz z ulicą Lubawską w Iławie</v>
          </cell>
          <cell r="O800" t="str">
            <v>Wydatki</v>
          </cell>
          <cell r="P800" t="str">
            <v>Bieżący</v>
          </cell>
        </row>
        <row r="801">
          <cell r="G801" t="str">
            <v>Rozbudowa drogi wojewódzkiej nr 536 na odcinku Iława - Sampława wraz z ulicą Lubawską w Iławie</v>
          </cell>
          <cell r="O801" t="str">
            <v>Wydatki</v>
          </cell>
          <cell r="P801" t="str">
            <v>Majątkowy</v>
          </cell>
        </row>
        <row r="802">
          <cell r="G802" t="str">
            <v>Rozbudowa drogi wojewódzkiej nr 536 na odcinku Iława - Sampława wraz z ulicą Lubawską w Iławie</v>
          </cell>
          <cell r="O802" t="str">
            <v>Wydatki</v>
          </cell>
          <cell r="P802" t="str">
            <v>Majątkowy</v>
          </cell>
        </row>
        <row r="803">
          <cell r="G803" t="str">
            <v>Rozbudowa drogi wojewódzkiej nr 536 na odcinku Iława - Sampława wraz z ulicą Lubawską w Iławie</v>
          </cell>
          <cell r="O803" t="str">
            <v>Wydatki</v>
          </cell>
          <cell r="P803" t="str">
            <v>Majątkowy</v>
          </cell>
        </row>
        <row r="804">
          <cell r="G804" t="str">
            <v>Rozbudowa drogi wojewódzkiej nr 536 na odcinku Iława - Sampława wraz z ulicą Lubawską w Iławie</v>
          </cell>
          <cell r="O804" t="str">
            <v>Wydatki</v>
          </cell>
          <cell r="P804" t="str">
            <v>Majątkowy</v>
          </cell>
        </row>
        <row r="805">
          <cell r="G805" t="str">
            <v>Rozbudowa drogi wojewódzkiej nr 536 na odcinku Iława - Sampława wraz z ulicą Lubawską w Iławie</v>
          </cell>
          <cell r="O805" t="str">
            <v>Wydatki</v>
          </cell>
          <cell r="P805" t="str">
            <v>Majątkowy</v>
          </cell>
        </row>
        <row r="806">
          <cell r="G806" t="str">
            <v>Rozbudowa drogi wojewódzkiej nr 536 na odcinku Iława - Sampława wraz z ulicą Lubawską w Iławie</v>
          </cell>
          <cell r="O806" t="str">
            <v>Wydatki</v>
          </cell>
          <cell r="P806" t="str">
            <v>Majątkowy</v>
          </cell>
        </row>
        <row r="807">
          <cell r="G807" t="str">
            <v>Rozbudowa drogi wojewódzkiej nr 536 na odcinku Iława - Sampława wraz z ulicą Lubawską w Iławie</v>
          </cell>
          <cell r="O807" t="str">
            <v>Wydatki</v>
          </cell>
          <cell r="P807" t="str">
            <v>Bieżący</v>
          </cell>
        </row>
        <row r="808">
          <cell r="G808" t="str">
            <v>Rozbudowa drogi wojewódzkiej nr 536 na odcinku Iława - Sampława wraz z ulicą Lubawską w Iławie</v>
          </cell>
          <cell r="O808" t="str">
            <v>Wydatki</v>
          </cell>
          <cell r="P808" t="str">
            <v>Bieżący</v>
          </cell>
        </row>
        <row r="809">
          <cell r="G809" t="str">
            <v>Rozbudowa drogi wojewódzkiej nr 536 na odcinku Iława - Sampława wraz z ulicą Lubawską w Iławie</v>
          </cell>
          <cell r="O809" t="str">
            <v>Wydatki</v>
          </cell>
          <cell r="P809" t="str">
            <v>Bieżący</v>
          </cell>
        </row>
        <row r="810">
          <cell r="G810" t="str">
            <v>Rozbudowa drogi wojewódzkiej nr 536 na odcinku Iława - Sampława wraz z ulicą Lubawską w Iławie</v>
          </cell>
          <cell r="O810" t="str">
            <v>Wydatki</v>
          </cell>
          <cell r="P810" t="str">
            <v>Bieżący</v>
          </cell>
        </row>
        <row r="811">
          <cell r="G811" t="str">
            <v>Rozbudowa drogi wojewódzkiej nr 536 na odcinku Iława - Sampława wraz z ulicą Lubawską w Iławie</v>
          </cell>
          <cell r="O811" t="str">
            <v>Wydatki</v>
          </cell>
          <cell r="P811" t="str">
            <v>Bieżący</v>
          </cell>
        </row>
        <row r="812">
          <cell r="G812" t="str">
            <v>Rozbudowa drogi wojewódzkiej nr 536 na odcinku Iława - Sampława wraz z ulicą Lubawską w Iławie</v>
          </cell>
          <cell r="O812" t="str">
            <v>Wydatki</v>
          </cell>
          <cell r="P812" t="str">
            <v>Bieżący</v>
          </cell>
        </row>
        <row r="813">
          <cell r="G813" t="str">
            <v>Rozbudowa drogi wojewódzkiej nr 536 na odcinku Iława - Sampława wraz z ulicą Lubawską w Iławie</v>
          </cell>
          <cell r="O813" t="str">
            <v>Wydatki</v>
          </cell>
          <cell r="P813" t="str">
            <v>Bieżący</v>
          </cell>
        </row>
        <row r="814">
          <cell r="G814" t="str">
            <v>Rozbudowa drogi wojewódzkiej nr 536 na odcinku Iława - Sampława wraz z ulicą Lubawską w Iławie</v>
          </cell>
          <cell r="O814" t="str">
            <v>Wydatki</v>
          </cell>
          <cell r="P814" t="str">
            <v>Bieżący</v>
          </cell>
        </row>
        <row r="815">
          <cell r="G815" t="str">
            <v>Rozbudowa drogi wojewódzkiej nr 536 na odcinku Iława - Sampława wraz z ulicą Lubawską w Iławie</v>
          </cell>
          <cell r="O815" t="str">
            <v>Wydatki</v>
          </cell>
          <cell r="P815" t="str">
            <v>Bieżący</v>
          </cell>
        </row>
        <row r="816">
          <cell r="G816" t="str">
            <v>Rozbudowa drogi wojewódzkiej nr 536 na odcinku Iława - Sampława wraz z ulicą Lubawską w Iławie</v>
          </cell>
          <cell r="O816" t="str">
            <v>Wydatki</v>
          </cell>
          <cell r="P816" t="str">
            <v>Bieżący</v>
          </cell>
        </row>
        <row r="817">
          <cell r="G817" t="str">
            <v>Rozbudowa drogi wojewódzkiej nr 536 na odcinku Iława - Sampława wraz z ulicą Lubawską w Iławie</v>
          </cell>
          <cell r="O817" t="str">
            <v>Wydatki</v>
          </cell>
          <cell r="P817" t="str">
            <v>Bieżący</v>
          </cell>
        </row>
        <row r="818">
          <cell r="G818" t="str">
            <v>Rozbudowa drogi wojewódzkiej nr 536 na odcinku Iława - Sampława wraz z ulicą Lubawską w Iławie</v>
          </cell>
          <cell r="O818" t="str">
            <v>Wydatki</v>
          </cell>
          <cell r="P818" t="str">
            <v>Bieżący</v>
          </cell>
        </row>
        <row r="819">
          <cell r="G819" t="str">
            <v>Rozbudowa drogi wojewódzkiej nr 536 na odcinku Iława - Sampława wraz z ulicą Lubawską w Iławie</v>
          </cell>
          <cell r="O819" t="str">
            <v>Wydatki</v>
          </cell>
          <cell r="P819" t="str">
            <v>Bieżący</v>
          </cell>
        </row>
        <row r="820">
          <cell r="G820" t="str">
            <v>Rozbudowa drogi wojewódzkiej nr 536 na odcinku Iława - Sampława wraz z ulicą Lubawską w Iławie</v>
          </cell>
          <cell r="O820" t="str">
            <v>Wydatki</v>
          </cell>
          <cell r="P820" t="str">
            <v>Bieżący</v>
          </cell>
        </row>
        <row r="821">
          <cell r="G821" t="str">
            <v>Rozbudowa drogi wojewódzkiej nr 536 na odcinku Iława - Sampława wraz z ulicą Lubawską w Iławie</v>
          </cell>
          <cell r="O821" t="str">
            <v>Wydatki</v>
          </cell>
          <cell r="P821" t="str">
            <v>Bieżący</v>
          </cell>
        </row>
        <row r="822">
          <cell r="G822" t="str">
            <v>Rozbudowa drogi wojewódzkiej nr 536 na odcinku Iława - Sampława wraz z ulicą Lubawską w Iławie</v>
          </cell>
          <cell r="O822" t="str">
            <v>Wydatki</v>
          </cell>
          <cell r="P822" t="str">
            <v>Bieżący</v>
          </cell>
        </row>
        <row r="823">
          <cell r="G823" t="str">
            <v>Rozbudowa drogi wojewódzkiej nr 536 na odcinku Iława - Sampława wraz z ulicą Lubawską w Iławie</v>
          </cell>
          <cell r="O823" t="str">
            <v>Wydatki</v>
          </cell>
          <cell r="P823" t="str">
            <v>Bieżący</v>
          </cell>
        </row>
        <row r="824">
          <cell r="G824" t="str">
            <v>Rozbudowa drogi wojewódzkiej nr 536 na odcinku Iława - Sampława wraz z ulicą Lubawską w Iławie</v>
          </cell>
          <cell r="O824" t="str">
            <v>Wydatki</v>
          </cell>
          <cell r="P824" t="str">
            <v>Bieżący</v>
          </cell>
        </row>
        <row r="825">
          <cell r="G825" t="str">
            <v>Rozbudowa drogi wojewódzkiej nr 536 na odcinku Iława - Sampława wraz z ulicą Lubawską w Iławie</v>
          </cell>
          <cell r="O825" t="str">
            <v>Wydatki</v>
          </cell>
          <cell r="P825" t="str">
            <v>Majątkowy</v>
          </cell>
        </row>
        <row r="826">
          <cell r="G826" t="str">
            <v>Rozbudowa drogi wojewódzkiej nr 536 na odcinku Iława - Sampława wraz z ulicą Lubawską w Iławie</v>
          </cell>
          <cell r="O826" t="str">
            <v>Wydatki</v>
          </cell>
          <cell r="P826" t="str">
            <v>Majątkowy</v>
          </cell>
        </row>
        <row r="827">
          <cell r="G827" t="str">
            <v>Rozbudowa drogi wojewódzkiej nr 536 na odcinku Iława - Sampława wraz z ulicą Lubawską w Iławie</v>
          </cell>
          <cell r="O827" t="str">
            <v>Wydatki</v>
          </cell>
          <cell r="P827" t="str">
            <v>Majątkowy</v>
          </cell>
        </row>
        <row r="828">
          <cell r="G828" t="str">
            <v>Rozbudowa drogi wojewódzkiej nr 536 na odcinku Iława - Sampława wraz z ulicą Lubawską w Iławie</v>
          </cell>
          <cell r="O828" t="str">
            <v>Wydatki</v>
          </cell>
          <cell r="P828" t="str">
            <v>Majątkowy</v>
          </cell>
        </row>
        <row r="829">
          <cell r="G829" t="str">
            <v>Rozbudowa drogi wojewódzkiej nr 536 na odcinku Iława - Sampława wraz z ulicą Lubawską w Iławie</v>
          </cell>
          <cell r="O829" t="str">
            <v>Wydatki</v>
          </cell>
          <cell r="P829" t="str">
            <v>Majątkowy</v>
          </cell>
        </row>
        <row r="830">
          <cell r="G830" t="str">
            <v>Rozbudowa drogi wojewódzkiej nr 536 na odcinku Iława - Sampława wraz z ulicą Lubawską w Iławie</v>
          </cell>
          <cell r="O830" t="str">
            <v>Wydatki</v>
          </cell>
          <cell r="P830" t="str">
            <v>Majątkowy</v>
          </cell>
        </row>
        <row r="831">
          <cell r="G831" t="str">
            <v>Rozbudowa drogi wojewódzkiej nr 536 na odcinku Iława - Sampława wraz z ulicą Lubawską w Iławie</v>
          </cell>
          <cell r="O831" t="str">
            <v>Dochody</v>
          </cell>
          <cell r="P831" t="str">
            <v>Bieżący</v>
          </cell>
        </row>
        <row r="832">
          <cell r="G832" t="str">
            <v>Rozbudowa drogi wojewódzkiej nr 536 na odcinku Iława - Sampława wraz z ulicą Lubawską w Iławie</v>
          </cell>
          <cell r="O832" t="str">
            <v>Dochody</v>
          </cell>
          <cell r="P832" t="str">
            <v>Bieżący</v>
          </cell>
        </row>
        <row r="833">
          <cell r="G833" t="str">
            <v>Rozbudowa drogi wojewódzkiej nr 536 na odcinku Iława - Sampława wraz z ulicą Lubawską w Iławie</v>
          </cell>
          <cell r="O833" t="str">
            <v>Dochody</v>
          </cell>
          <cell r="P833" t="str">
            <v>Bieżący</v>
          </cell>
        </row>
        <row r="834">
          <cell r="G834" t="str">
            <v>Rozbudowa drogi wojewódzkiej nr 536 na odcinku Iława - Sampława wraz z ulicą Lubawską w Iławie</v>
          </cell>
          <cell r="O834" t="str">
            <v>Dochody</v>
          </cell>
          <cell r="P834" t="str">
            <v>Bieżący</v>
          </cell>
        </row>
        <row r="835">
          <cell r="G835" t="str">
            <v>Rozbudowa drogi wojewódzkiej nr 536 na odcinku Iława - Sampława wraz z ulicą Lubawską w Iławie</v>
          </cell>
          <cell r="O835" t="str">
            <v>Dochody</v>
          </cell>
          <cell r="P835" t="str">
            <v>Bieżący</v>
          </cell>
        </row>
        <row r="836">
          <cell r="G836" t="str">
            <v>Rozbudowa drogi wojewódzkiej nr 536 na odcinku Iława - Sampława wraz z ulicą Lubawską w Iławie</v>
          </cell>
          <cell r="O836" t="str">
            <v>Dochody</v>
          </cell>
          <cell r="P836" t="str">
            <v>Bieżący</v>
          </cell>
        </row>
        <row r="837">
          <cell r="G837" t="str">
            <v>Rozbudowa drogi wojewódzkiej nr 536 na odcinku Iława - Sampława wraz z ulicą Lubawską w Iławie</v>
          </cell>
          <cell r="O837" t="str">
            <v>Dochody</v>
          </cell>
          <cell r="P837" t="str">
            <v>Majątkowy</v>
          </cell>
        </row>
        <row r="838">
          <cell r="G838" t="str">
            <v>Rozbudowa drogi wojewódzkiej nr 536 na odcinku Iława - Sampława wraz z ulicą Lubawską w Iławie</v>
          </cell>
          <cell r="O838" t="str">
            <v>Dochody</v>
          </cell>
          <cell r="P838" t="str">
            <v>Majątkowy</v>
          </cell>
        </row>
        <row r="839">
          <cell r="G839" t="str">
            <v>Rozbudowa drogi wojewódzkiej nr 536 na odcinku Iława - Sampława wraz z ulicą Lubawską w Iławie</v>
          </cell>
          <cell r="O839" t="str">
            <v>Dochody</v>
          </cell>
          <cell r="P839" t="str">
            <v>Majątkowy</v>
          </cell>
        </row>
        <row r="840">
          <cell r="G840" t="str">
            <v>Rozbudowa drogi wojewódzkiej nr 536 na odcinku Iława - Sampława wraz z ulicą Lubawską w Iławie</v>
          </cell>
          <cell r="O840" t="str">
            <v>Dochody</v>
          </cell>
          <cell r="P840" t="str">
            <v>Majątkowy</v>
          </cell>
        </row>
        <row r="841">
          <cell r="G841" t="str">
            <v>Rozbudowa drogi wojewódzkiej nr 536 na odcinku Iława - Sampława wraz z ulicą Lubawską w Iławie</v>
          </cell>
          <cell r="O841" t="str">
            <v>Dochody</v>
          </cell>
          <cell r="P841" t="str">
            <v>Majątkowy</v>
          </cell>
        </row>
        <row r="842">
          <cell r="G842" t="str">
            <v>Rozbudowa drogi wojewódzkiej nr 536 na odcinku Iława - Sampława wraz z ulicą Lubawską w Iławie</v>
          </cell>
          <cell r="O842" t="str">
            <v>Dochody</v>
          </cell>
          <cell r="P842" t="str">
            <v>Majątkowy</v>
          </cell>
        </row>
        <row r="843">
          <cell r="G843" t="str">
            <v>Rozbudowa drogi wojewódzkiej nr 541 na odcinku Lubawa - Lidzbark ze zmianą przebiegu w m. Lubawa</v>
          </cell>
          <cell r="O843" t="str">
            <v>Wydatki</v>
          </cell>
          <cell r="P843" t="str">
            <v>Bieżący</v>
          </cell>
        </row>
        <row r="844">
          <cell r="G844" t="str">
            <v>Rozbudowa drogi wojewódzkiej nr 541 na odcinku Lubawa - Lidzbark ze zmianą przebiegu w m. Lubawa</v>
          </cell>
          <cell r="O844" t="str">
            <v>Wydatki</v>
          </cell>
          <cell r="P844" t="str">
            <v>Bieżący</v>
          </cell>
        </row>
        <row r="845">
          <cell r="G845" t="str">
            <v>Rozbudowa drogi wojewódzkiej nr 541 na odcinku Lubawa - Lidzbark ze zmianą przebiegu w m. Lubawa</v>
          </cell>
          <cell r="O845" t="str">
            <v>Wydatki</v>
          </cell>
          <cell r="P845" t="str">
            <v>Bieżący</v>
          </cell>
        </row>
        <row r="846">
          <cell r="G846" t="str">
            <v>Rozbudowa drogi wojewódzkiej nr 541 na odcinku Lubawa - Lidzbark ze zmianą przebiegu w m. Lubawa</v>
          </cell>
          <cell r="O846" t="str">
            <v>Wydatki</v>
          </cell>
          <cell r="P846" t="str">
            <v>Bieżący</v>
          </cell>
        </row>
        <row r="847">
          <cell r="G847" t="str">
            <v>Rozbudowa drogi wojewódzkiej nr 541 na odcinku Lubawa - Lidzbark ze zmianą przebiegu w m. Lubawa</v>
          </cell>
          <cell r="O847" t="str">
            <v>Wydatki</v>
          </cell>
          <cell r="P847" t="str">
            <v>Bieżący</v>
          </cell>
        </row>
        <row r="848">
          <cell r="G848" t="str">
            <v>Rozbudowa drogi wojewódzkiej nr 541 na odcinku Lubawa - Lidzbark ze zmianą przebiegu w m. Lubawa</v>
          </cell>
          <cell r="O848" t="str">
            <v>Wydatki</v>
          </cell>
          <cell r="P848" t="str">
            <v>Bieżący</v>
          </cell>
        </row>
        <row r="849">
          <cell r="G849" t="str">
            <v>Rozbudowa drogi wojewódzkiej nr 541 na odcinku Lubawa - Lidzbark ze zmianą przebiegu w m. Lubawa</v>
          </cell>
          <cell r="O849" t="str">
            <v>Wydatki</v>
          </cell>
          <cell r="P849" t="str">
            <v>Bieżący</v>
          </cell>
        </row>
        <row r="850">
          <cell r="G850" t="str">
            <v>Rozbudowa drogi wojewódzkiej nr 541 na odcinku Lubawa - Lidzbark ze zmianą przebiegu w m. Lubawa</v>
          </cell>
          <cell r="O850" t="str">
            <v>Wydatki</v>
          </cell>
          <cell r="P850" t="str">
            <v>Bieżący</v>
          </cell>
        </row>
        <row r="851">
          <cell r="G851" t="str">
            <v>Rozbudowa drogi wojewódzkiej nr 541 na odcinku Lubawa - Lidzbark ze zmianą przebiegu w m. Lubawa</v>
          </cell>
          <cell r="O851" t="str">
            <v>Wydatki</v>
          </cell>
          <cell r="P851" t="str">
            <v>Bieżący</v>
          </cell>
        </row>
        <row r="852">
          <cell r="G852" t="str">
            <v>Rozbudowa drogi wojewódzkiej nr 541 na odcinku Lubawa - Lidzbark ze zmianą przebiegu w m. Lubawa</v>
          </cell>
          <cell r="O852" t="str">
            <v>Wydatki</v>
          </cell>
          <cell r="P852" t="str">
            <v>Bieżący</v>
          </cell>
        </row>
        <row r="853">
          <cell r="G853" t="str">
            <v>Rozbudowa drogi wojewódzkiej nr 541 na odcinku Lubawa - Lidzbark ze zmianą przebiegu w m. Lubawa</v>
          </cell>
          <cell r="O853" t="str">
            <v>Wydatki</v>
          </cell>
          <cell r="P853" t="str">
            <v>Bieżący</v>
          </cell>
        </row>
        <row r="854">
          <cell r="G854" t="str">
            <v>Rozbudowa drogi wojewódzkiej nr 541 na odcinku Lubawa - Lidzbark ze zmianą przebiegu w m. Lubawa</v>
          </cell>
          <cell r="O854" t="str">
            <v>Wydatki</v>
          </cell>
          <cell r="P854" t="str">
            <v>Bieżący</v>
          </cell>
        </row>
        <row r="855">
          <cell r="G855" t="str">
            <v>Rozbudowa drogi wojewódzkiej nr 541 na odcinku Lubawa - Lidzbark ze zmianą przebiegu w m. Lubawa</v>
          </cell>
          <cell r="O855" t="str">
            <v>Wydatki</v>
          </cell>
          <cell r="P855" t="str">
            <v>Bieżący</v>
          </cell>
        </row>
        <row r="856">
          <cell r="G856" t="str">
            <v>Rozbudowa drogi wojewódzkiej nr 541 na odcinku Lubawa - Lidzbark ze zmianą przebiegu w m. Lubawa</v>
          </cell>
          <cell r="O856" t="str">
            <v>Wydatki</v>
          </cell>
          <cell r="P856" t="str">
            <v>Bieżący</v>
          </cell>
        </row>
        <row r="857">
          <cell r="G857" t="str">
            <v>Rozbudowa drogi wojewódzkiej nr 541 na odcinku Lubawa - Lidzbark ze zmianą przebiegu w m. Lubawa</v>
          </cell>
          <cell r="O857" t="str">
            <v>Wydatki</v>
          </cell>
          <cell r="P857" t="str">
            <v>Bieżący</v>
          </cell>
        </row>
        <row r="858">
          <cell r="G858" t="str">
            <v>Rozbudowa drogi wojewódzkiej nr 541 na odcinku Lubawa - Lidzbark ze zmianą przebiegu w m. Lubawa</v>
          </cell>
          <cell r="O858" t="str">
            <v>Wydatki</v>
          </cell>
          <cell r="P858" t="str">
            <v>Bieżący</v>
          </cell>
        </row>
        <row r="859">
          <cell r="G859" t="str">
            <v>Rozbudowa drogi wojewódzkiej nr 541 na odcinku Lubawa - Lidzbark ze zmianą przebiegu w m. Lubawa</v>
          </cell>
          <cell r="O859" t="str">
            <v>Wydatki</v>
          </cell>
          <cell r="P859" t="str">
            <v>Bieżący</v>
          </cell>
        </row>
        <row r="860">
          <cell r="G860" t="str">
            <v>Rozbudowa drogi wojewódzkiej nr 541 na odcinku Lubawa - Lidzbark ze zmianą przebiegu w m. Lubawa</v>
          </cell>
          <cell r="O860" t="str">
            <v>Wydatki</v>
          </cell>
          <cell r="P860" t="str">
            <v>Bieżący</v>
          </cell>
        </row>
        <row r="861">
          <cell r="G861" t="str">
            <v>Rozbudowa drogi wojewódzkiej nr 541 na odcinku Lubawa - Lidzbark ze zmianą przebiegu w m. Lubawa</v>
          </cell>
          <cell r="O861" t="str">
            <v>Wydatki</v>
          </cell>
          <cell r="P861" t="str">
            <v>Bieżący</v>
          </cell>
        </row>
        <row r="862">
          <cell r="G862" t="str">
            <v>Rozbudowa drogi wojewódzkiej nr 541 na odcinku Lubawa - Lidzbark ze zmianą przebiegu w m. Lubawa</v>
          </cell>
          <cell r="O862" t="str">
            <v>Wydatki</v>
          </cell>
          <cell r="P862" t="str">
            <v>Bieżący</v>
          </cell>
        </row>
        <row r="863">
          <cell r="G863" t="str">
            <v>Rozbudowa drogi wojewódzkiej nr 541 na odcinku Lubawa - Lidzbark ze zmianą przebiegu w m. Lubawa</v>
          </cell>
          <cell r="O863" t="str">
            <v>Wydatki</v>
          </cell>
          <cell r="P863" t="str">
            <v>Bieżący</v>
          </cell>
        </row>
        <row r="864">
          <cell r="G864" t="str">
            <v>Rozbudowa drogi wojewódzkiej nr 541 na odcinku Lubawa - Lidzbark ze zmianą przebiegu w m. Lubawa</v>
          </cell>
          <cell r="O864" t="str">
            <v>Wydatki</v>
          </cell>
          <cell r="P864" t="str">
            <v>Bieżący</v>
          </cell>
        </row>
        <row r="865">
          <cell r="G865" t="str">
            <v>Rozbudowa drogi wojewódzkiej nr 541 na odcinku Lubawa - Lidzbark ze zmianą przebiegu w m. Lubawa</v>
          </cell>
          <cell r="O865" t="str">
            <v>Wydatki</v>
          </cell>
          <cell r="P865" t="str">
            <v>Bieżący</v>
          </cell>
        </row>
        <row r="866">
          <cell r="G866" t="str">
            <v>Rozbudowa drogi wojewódzkiej nr 541 na odcinku Lubawa - Lidzbark ze zmianą przebiegu w m. Lubawa</v>
          </cell>
          <cell r="O866" t="str">
            <v>Wydatki</v>
          </cell>
          <cell r="P866" t="str">
            <v>Bieżący</v>
          </cell>
        </row>
        <row r="867">
          <cell r="G867" t="str">
            <v>Rozbudowa drogi wojewódzkiej nr 541 na odcinku Lubawa - Lidzbark ze zmianą przebiegu w m. Lubawa</v>
          </cell>
          <cell r="O867" t="str">
            <v>Wydatki</v>
          </cell>
          <cell r="P867" t="str">
            <v>Majątkowy</v>
          </cell>
        </row>
        <row r="868">
          <cell r="G868" t="str">
            <v>Rozbudowa drogi wojewódzkiej nr 541 na odcinku Lubawa - Lidzbark ze zmianą przebiegu w m. Lubawa</v>
          </cell>
          <cell r="O868" t="str">
            <v>Wydatki</v>
          </cell>
          <cell r="P868" t="str">
            <v>Majątkowy</v>
          </cell>
        </row>
        <row r="869">
          <cell r="G869" t="str">
            <v>Rozbudowa drogi wojewódzkiej nr 541 na odcinku Lubawa - Lidzbark ze zmianą przebiegu w m. Lubawa</v>
          </cell>
          <cell r="O869" t="str">
            <v>Wydatki</v>
          </cell>
          <cell r="P869" t="str">
            <v>Majątkowy</v>
          </cell>
        </row>
        <row r="870">
          <cell r="G870" t="str">
            <v>Rozbudowa drogi wojewódzkiej nr 541 na odcinku Lubawa - Lidzbark ze zmianą przebiegu w m. Lubawa</v>
          </cell>
          <cell r="O870" t="str">
            <v>Wydatki</v>
          </cell>
          <cell r="P870" t="str">
            <v>Majątkowy</v>
          </cell>
        </row>
        <row r="871">
          <cell r="G871" t="str">
            <v>Rozbudowa drogi wojewódzkiej nr 541 na odcinku Lubawa - Lidzbark ze zmianą przebiegu w m. Lubawa</v>
          </cell>
          <cell r="O871" t="str">
            <v>Wydatki</v>
          </cell>
          <cell r="P871" t="str">
            <v>Majątkowy</v>
          </cell>
        </row>
        <row r="872">
          <cell r="G872" t="str">
            <v>Rozbudowa drogi wojewódzkiej nr 541 na odcinku Lubawa - Lidzbark ze zmianą przebiegu w m. Lubawa</v>
          </cell>
          <cell r="O872" t="str">
            <v>Wydatki</v>
          </cell>
          <cell r="P872" t="str">
            <v>Majątkowy</v>
          </cell>
        </row>
        <row r="873">
          <cell r="G873" t="str">
            <v>Rozbudowa drogi wojewódzkiej nr 541 na odcinku Lubawa - Lidzbark ze zmianą przebiegu w m. Lubawa</v>
          </cell>
          <cell r="O873" t="str">
            <v>Wydatki</v>
          </cell>
          <cell r="P873" t="str">
            <v>Bieżący</v>
          </cell>
        </row>
        <row r="874">
          <cell r="G874" t="str">
            <v>Rozbudowa drogi wojewódzkiej nr 541 na odcinku Lubawa - Lidzbark ze zmianą przebiegu w m. Lubawa</v>
          </cell>
          <cell r="O874" t="str">
            <v>Wydatki</v>
          </cell>
          <cell r="P874" t="str">
            <v>Bieżący</v>
          </cell>
        </row>
        <row r="875">
          <cell r="G875" t="str">
            <v>Rozbudowa drogi wojewódzkiej nr 541 na odcinku Lubawa - Lidzbark ze zmianą przebiegu w m. Lubawa</v>
          </cell>
          <cell r="O875" t="str">
            <v>Wydatki</v>
          </cell>
          <cell r="P875" t="str">
            <v>Bieżący</v>
          </cell>
        </row>
        <row r="876">
          <cell r="G876" t="str">
            <v>Rozbudowa drogi wojewódzkiej nr 541 na odcinku Lubawa - Lidzbark ze zmianą przebiegu w m. Lubawa</v>
          </cell>
          <cell r="O876" t="str">
            <v>Wydatki</v>
          </cell>
          <cell r="P876" t="str">
            <v>Bieżący</v>
          </cell>
        </row>
        <row r="877">
          <cell r="G877" t="str">
            <v>Rozbudowa drogi wojewódzkiej nr 541 na odcinku Lubawa - Lidzbark ze zmianą przebiegu w m. Lubawa</v>
          </cell>
          <cell r="O877" t="str">
            <v>Wydatki</v>
          </cell>
          <cell r="P877" t="str">
            <v>Bieżący</v>
          </cell>
        </row>
        <row r="878">
          <cell r="G878" t="str">
            <v>Rozbudowa drogi wojewódzkiej nr 541 na odcinku Lubawa - Lidzbark ze zmianą przebiegu w m. Lubawa</v>
          </cell>
          <cell r="O878" t="str">
            <v>Wydatki</v>
          </cell>
          <cell r="P878" t="str">
            <v>Bieżący</v>
          </cell>
        </row>
        <row r="879">
          <cell r="G879" t="str">
            <v>Rozbudowa drogi wojewódzkiej nr 541 na odcinku Lubawa - Lidzbark ze zmianą przebiegu w m. Lubawa</v>
          </cell>
          <cell r="O879" t="str">
            <v>Wydatki</v>
          </cell>
          <cell r="P879" t="str">
            <v>Bieżący</v>
          </cell>
        </row>
        <row r="880">
          <cell r="G880" t="str">
            <v>Rozbudowa drogi wojewódzkiej nr 541 na odcinku Lubawa - Lidzbark ze zmianą przebiegu w m. Lubawa</v>
          </cell>
          <cell r="O880" t="str">
            <v>Wydatki</v>
          </cell>
          <cell r="P880" t="str">
            <v>Bieżący</v>
          </cell>
        </row>
        <row r="881">
          <cell r="G881" t="str">
            <v>Rozbudowa drogi wojewódzkiej nr 541 na odcinku Lubawa - Lidzbark ze zmianą przebiegu w m. Lubawa</v>
          </cell>
          <cell r="O881" t="str">
            <v>Wydatki</v>
          </cell>
          <cell r="P881" t="str">
            <v>Bieżący</v>
          </cell>
        </row>
        <row r="882">
          <cell r="G882" t="str">
            <v>Rozbudowa drogi wojewódzkiej nr 541 na odcinku Lubawa - Lidzbark ze zmianą przebiegu w m. Lubawa</v>
          </cell>
          <cell r="O882" t="str">
            <v>Wydatki</v>
          </cell>
          <cell r="P882" t="str">
            <v>Bieżący</v>
          </cell>
        </row>
        <row r="883">
          <cell r="G883" t="str">
            <v>Rozbudowa drogi wojewódzkiej nr 541 na odcinku Lubawa - Lidzbark ze zmianą przebiegu w m. Lubawa</v>
          </cell>
          <cell r="O883" t="str">
            <v>Wydatki</v>
          </cell>
          <cell r="P883" t="str">
            <v>Bieżący</v>
          </cell>
        </row>
        <row r="884">
          <cell r="G884" t="str">
            <v>Rozbudowa drogi wojewódzkiej nr 541 na odcinku Lubawa - Lidzbark ze zmianą przebiegu w m. Lubawa</v>
          </cell>
          <cell r="O884" t="str">
            <v>Wydatki</v>
          </cell>
          <cell r="P884" t="str">
            <v>Bieżący</v>
          </cell>
        </row>
        <row r="885">
          <cell r="G885" t="str">
            <v>Rozbudowa drogi wojewódzkiej nr 541 na odcinku Lubawa - Lidzbark ze zmianą przebiegu w m. Lubawa</v>
          </cell>
          <cell r="O885" t="str">
            <v>Wydatki</v>
          </cell>
          <cell r="P885" t="str">
            <v>Bieżący</v>
          </cell>
        </row>
        <row r="886">
          <cell r="G886" t="str">
            <v>Rozbudowa drogi wojewódzkiej nr 541 na odcinku Lubawa - Lidzbark ze zmianą przebiegu w m. Lubawa</v>
          </cell>
          <cell r="O886" t="str">
            <v>Wydatki</v>
          </cell>
          <cell r="P886" t="str">
            <v>Bieżący</v>
          </cell>
        </row>
        <row r="887">
          <cell r="G887" t="str">
            <v>Rozbudowa drogi wojewódzkiej nr 541 na odcinku Lubawa - Lidzbark ze zmianą przebiegu w m. Lubawa</v>
          </cell>
          <cell r="O887" t="str">
            <v>Wydatki</v>
          </cell>
          <cell r="P887" t="str">
            <v>Bieżący</v>
          </cell>
        </row>
        <row r="888">
          <cell r="G888" t="str">
            <v>Rozbudowa drogi wojewódzkiej nr 541 na odcinku Lubawa - Lidzbark ze zmianą przebiegu w m. Lubawa</v>
          </cell>
          <cell r="O888" t="str">
            <v>Wydatki</v>
          </cell>
          <cell r="P888" t="str">
            <v>Bieżący</v>
          </cell>
        </row>
        <row r="889">
          <cell r="G889" t="str">
            <v>Rozbudowa drogi wojewódzkiej nr 541 na odcinku Lubawa - Lidzbark ze zmianą przebiegu w m. Lubawa</v>
          </cell>
          <cell r="O889" t="str">
            <v>Wydatki</v>
          </cell>
          <cell r="P889" t="str">
            <v>Bieżący</v>
          </cell>
        </row>
        <row r="890">
          <cell r="G890" t="str">
            <v>Rozbudowa drogi wojewódzkiej nr 541 na odcinku Lubawa - Lidzbark ze zmianą przebiegu w m. Lubawa</v>
          </cell>
          <cell r="O890" t="str">
            <v>Wydatki</v>
          </cell>
          <cell r="P890" t="str">
            <v>Bieżący</v>
          </cell>
        </row>
        <row r="891">
          <cell r="G891" t="str">
            <v>Rozbudowa drogi wojewódzkiej nr 541 na odcinku Lubawa - Lidzbark ze zmianą przebiegu w m. Lubawa</v>
          </cell>
          <cell r="O891" t="str">
            <v>Wydatki</v>
          </cell>
          <cell r="P891" t="str">
            <v>Majątkowy</v>
          </cell>
        </row>
        <row r="892">
          <cell r="G892" t="str">
            <v>Rozbudowa drogi wojewódzkiej nr 541 na odcinku Lubawa - Lidzbark ze zmianą przebiegu w m. Lubawa</v>
          </cell>
          <cell r="O892" t="str">
            <v>Wydatki</v>
          </cell>
          <cell r="P892" t="str">
            <v>Majątkowy</v>
          </cell>
        </row>
        <row r="893">
          <cell r="G893" t="str">
            <v>Rozbudowa drogi wojewódzkiej nr 541 na odcinku Lubawa - Lidzbark ze zmianą przebiegu w m. Lubawa</v>
          </cell>
          <cell r="O893" t="str">
            <v>Wydatki</v>
          </cell>
          <cell r="P893" t="str">
            <v>Majątkowy</v>
          </cell>
        </row>
        <row r="894">
          <cell r="G894" t="str">
            <v>Rozbudowa drogi wojewódzkiej nr 541 na odcinku Lubawa - Lidzbark ze zmianą przebiegu w m. Lubawa</v>
          </cell>
          <cell r="O894" t="str">
            <v>Wydatki</v>
          </cell>
          <cell r="P894" t="str">
            <v>Majątkowy</v>
          </cell>
        </row>
        <row r="895">
          <cell r="G895" t="str">
            <v>Rozbudowa drogi wojewódzkiej nr 541 na odcinku Lubawa - Lidzbark ze zmianą przebiegu w m. Lubawa</v>
          </cell>
          <cell r="O895" t="str">
            <v>Wydatki</v>
          </cell>
          <cell r="P895" t="str">
            <v>Majątkowy</v>
          </cell>
        </row>
        <row r="896">
          <cell r="G896" t="str">
            <v>Rozbudowa drogi wojewódzkiej nr 541 na odcinku Lubawa - Lidzbark ze zmianą przebiegu w m. Lubawa</v>
          </cell>
          <cell r="O896" t="str">
            <v>Wydatki</v>
          </cell>
          <cell r="P896" t="str">
            <v>Majątkowy</v>
          </cell>
        </row>
        <row r="897">
          <cell r="G897" t="str">
            <v>Rozbudowa drogi wojewódzkiej nr 541 na odcinku Lubawa - Lidzbark ze zmianą przebiegu w m. Lubawa</v>
          </cell>
          <cell r="O897" t="str">
            <v>Dochody</v>
          </cell>
          <cell r="P897" t="str">
            <v>Bieżący</v>
          </cell>
        </row>
        <row r="898">
          <cell r="G898" t="str">
            <v>Rozbudowa drogi wojewódzkiej nr 541 na odcinku Lubawa - Lidzbark ze zmianą przebiegu w m. Lubawa</v>
          </cell>
          <cell r="O898" t="str">
            <v>Dochody</v>
          </cell>
          <cell r="P898" t="str">
            <v>Bieżący</v>
          </cell>
        </row>
        <row r="899">
          <cell r="G899" t="str">
            <v>Rozbudowa drogi wojewódzkiej nr 541 na odcinku Lubawa - Lidzbark ze zmianą przebiegu w m. Lubawa</v>
          </cell>
          <cell r="O899" t="str">
            <v>Dochody</v>
          </cell>
          <cell r="P899" t="str">
            <v>Bieżący</v>
          </cell>
        </row>
        <row r="900">
          <cell r="G900" t="str">
            <v>Rozbudowa drogi wojewódzkiej nr 541 na odcinku Lubawa - Lidzbark ze zmianą przebiegu w m. Lubawa</v>
          </cell>
          <cell r="O900" t="str">
            <v>Dochody</v>
          </cell>
          <cell r="P900" t="str">
            <v>Bieżący</v>
          </cell>
        </row>
        <row r="901">
          <cell r="G901" t="str">
            <v>Rozbudowa drogi wojewódzkiej nr 541 na odcinku Lubawa - Lidzbark ze zmianą przebiegu w m. Lubawa</v>
          </cell>
          <cell r="O901" t="str">
            <v>Dochody</v>
          </cell>
          <cell r="P901" t="str">
            <v>Bieżący</v>
          </cell>
        </row>
        <row r="902">
          <cell r="G902" t="str">
            <v>Rozbudowa drogi wojewódzkiej nr 541 na odcinku Lubawa - Lidzbark ze zmianą przebiegu w m. Lubawa</v>
          </cell>
          <cell r="O902" t="str">
            <v>Dochody</v>
          </cell>
          <cell r="P902" t="str">
            <v>Bieżący</v>
          </cell>
        </row>
        <row r="903">
          <cell r="G903" t="str">
            <v>Rozbudowa drogi wojewódzkiej nr 541 na odcinku Lubawa - Lidzbark ze zmianą przebiegu w m. Lubawa</v>
          </cell>
          <cell r="O903" t="str">
            <v>Dochody</v>
          </cell>
          <cell r="P903" t="str">
            <v>Majątkowy</v>
          </cell>
        </row>
        <row r="904">
          <cell r="G904" t="str">
            <v>Rozbudowa drogi wojewódzkiej nr 541 na odcinku Lubawa - Lidzbark ze zmianą przebiegu w m. Lubawa</v>
          </cell>
          <cell r="O904" t="str">
            <v>Dochody</v>
          </cell>
          <cell r="P904" t="str">
            <v>Majątkowy</v>
          </cell>
        </row>
        <row r="905">
          <cell r="G905" t="str">
            <v>Rozbudowa drogi wojewódzkiej nr 541 na odcinku Lubawa - Lidzbark ze zmianą przebiegu w m. Lubawa</v>
          </cell>
          <cell r="O905" t="str">
            <v>Dochody</v>
          </cell>
          <cell r="P905" t="str">
            <v>Majątkowy</v>
          </cell>
        </row>
        <row r="906">
          <cell r="G906" t="str">
            <v>Rozbudowa drogi wojewódzkiej nr 541 na odcinku Lubawa - Lidzbark ze zmianą przebiegu w m. Lubawa</v>
          </cell>
          <cell r="O906" t="str">
            <v>Dochody</v>
          </cell>
          <cell r="P906" t="str">
            <v>Majątkowy</v>
          </cell>
        </row>
        <row r="907">
          <cell r="G907" t="str">
            <v>Rozbudowa drogi wojewódzkiej nr 541 na odcinku Lubawa - Lidzbark ze zmianą przebiegu w m. Lubawa</v>
          </cell>
          <cell r="O907" t="str">
            <v>Dochody</v>
          </cell>
          <cell r="P907" t="str">
            <v>Majątkowy</v>
          </cell>
        </row>
        <row r="908">
          <cell r="G908" t="str">
            <v>Rozbudowa drogi wojewódzkiej nr 541 na odcinku Lubawa - Lidzbark ze zmianą przebiegu w m. Lubawa</v>
          </cell>
          <cell r="O908" t="str">
            <v>Dochody</v>
          </cell>
          <cell r="P908" t="str">
            <v>Majątkowy</v>
          </cell>
        </row>
        <row r="909">
          <cell r="G909" t="str">
            <v>Rozbudowa drogi wojewódzkiej nr 544 na odcinku Lidzbark - Działdowo z obejściem na terenie Lidzbarka</v>
          </cell>
          <cell r="O909" t="str">
            <v>Wydatki</v>
          </cell>
          <cell r="P909" t="str">
            <v>Bieżący</v>
          </cell>
        </row>
        <row r="910">
          <cell r="G910" t="str">
            <v>Rozbudowa drogi wojewódzkiej nr 544 na odcinku Lidzbark - Działdowo z obejściem na terenie Lidzbarka</v>
          </cell>
          <cell r="O910" t="str">
            <v>Wydatki</v>
          </cell>
          <cell r="P910" t="str">
            <v>Bieżący</v>
          </cell>
        </row>
        <row r="911">
          <cell r="G911" t="str">
            <v>Rozbudowa drogi wojewódzkiej nr 544 na odcinku Lidzbark - Działdowo z obejściem na terenie Lidzbarka</v>
          </cell>
          <cell r="O911" t="str">
            <v>Wydatki</v>
          </cell>
          <cell r="P911" t="str">
            <v>Bieżący</v>
          </cell>
        </row>
        <row r="912">
          <cell r="G912" t="str">
            <v>Rozbudowa drogi wojewódzkiej nr 544 na odcinku Lidzbark - Działdowo z obejściem na terenie Lidzbarka</v>
          </cell>
          <cell r="O912" t="str">
            <v>Wydatki</v>
          </cell>
          <cell r="P912" t="str">
            <v>Bieżący</v>
          </cell>
        </row>
        <row r="913">
          <cell r="G913" t="str">
            <v>Rozbudowa drogi wojewódzkiej nr 544 na odcinku Lidzbark - Działdowo z obejściem na terenie Lidzbarka</v>
          </cell>
          <cell r="O913" t="str">
            <v>Wydatki</v>
          </cell>
          <cell r="P913" t="str">
            <v>Bieżący</v>
          </cell>
        </row>
        <row r="914">
          <cell r="G914" t="str">
            <v>Rozbudowa drogi wojewódzkiej nr 544 na odcinku Lidzbark - Działdowo z obejściem na terenie Lidzbarka</v>
          </cell>
          <cell r="O914" t="str">
            <v>Wydatki</v>
          </cell>
          <cell r="P914" t="str">
            <v>Bieżący</v>
          </cell>
        </row>
        <row r="915">
          <cell r="G915" t="str">
            <v>Rozbudowa drogi wojewódzkiej nr 544 na odcinku Lidzbark - Działdowo z obejściem na terenie Lidzbarka</v>
          </cell>
          <cell r="O915" t="str">
            <v>Wydatki</v>
          </cell>
          <cell r="P915" t="str">
            <v>Bieżący</v>
          </cell>
        </row>
        <row r="916">
          <cell r="G916" t="str">
            <v>Rozbudowa drogi wojewódzkiej nr 544 na odcinku Lidzbark - Działdowo z obejściem na terenie Lidzbarka</v>
          </cell>
          <cell r="O916" t="str">
            <v>Wydatki</v>
          </cell>
          <cell r="P916" t="str">
            <v>Bieżący</v>
          </cell>
        </row>
        <row r="917">
          <cell r="G917" t="str">
            <v>Rozbudowa drogi wojewódzkiej nr 544 na odcinku Lidzbark - Działdowo z obejściem na terenie Lidzbarka</v>
          </cell>
          <cell r="O917" t="str">
            <v>Wydatki</v>
          </cell>
          <cell r="P917" t="str">
            <v>Bieżący</v>
          </cell>
        </row>
        <row r="918">
          <cell r="G918" t="str">
            <v>Rozbudowa drogi wojewódzkiej nr 544 na odcinku Lidzbark - Działdowo z obejściem na terenie Lidzbarka</v>
          </cell>
          <cell r="O918" t="str">
            <v>Wydatki</v>
          </cell>
          <cell r="P918" t="str">
            <v>Bieżący</v>
          </cell>
        </row>
        <row r="919">
          <cell r="G919" t="str">
            <v>Rozbudowa drogi wojewódzkiej nr 544 na odcinku Lidzbark - Działdowo z obejściem na terenie Lidzbarka</v>
          </cell>
          <cell r="O919" t="str">
            <v>Wydatki</v>
          </cell>
          <cell r="P919" t="str">
            <v>Bieżący</v>
          </cell>
        </row>
        <row r="920">
          <cell r="G920" t="str">
            <v>Rozbudowa drogi wojewódzkiej nr 544 na odcinku Lidzbark - Działdowo z obejściem na terenie Lidzbarka</v>
          </cell>
          <cell r="O920" t="str">
            <v>Wydatki</v>
          </cell>
          <cell r="P920" t="str">
            <v>Bieżący</v>
          </cell>
        </row>
        <row r="921">
          <cell r="G921" t="str">
            <v>Rozbudowa drogi wojewódzkiej nr 544 na odcinku Lidzbark - Działdowo z obejściem na terenie Lidzbarka</v>
          </cell>
          <cell r="O921" t="str">
            <v>Wydatki</v>
          </cell>
          <cell r="P921" t="str">
            <v>Bieżący</v>
          </cell>
        </row>
        <row r="922">
          <cell r="G922" t="str">
            <v>Rozbudowa drogi wojewódzkiej nr 544 na odcinku Lidzbark - Działdowo z obejściem na terenie Lidzbarka</v>
          </cell>
          <cell r="O922" t="str">
            <v>Wydatki</v>
          </cell>
          <cell r="P922" t="str">
            <v>Bieżący</v>
          </cell>
        </row>
        <row r="923">
          <cell r="G923" t="str">
            <v>Rozbudowa drogi wojewódzkiej nr 544 na odcinku Lidzbark - Działdowo z obejściem na terenie Lidzbarka</v>
          </cell>
          <cell r="O923" t="str">
            <v>Wydatki</v>
          </cell>
          <cell r="P923" t="str">
            <v>Bieżący</v>
          </cell>
        </row>
        <row r="924">
          <cell r="G924" t="str">
            <v>Rozbudowa drogi wojewódzkiej nr 544 na odcinku Lidzbark - Działdowo z obejściem na terenie Lidzbarka</v>
          </cell>
          <cell r="O924" t="str">
            <v>Wydatki</v>
          </cell>
          <cell r="P924" t="str">
            <v>Bieżący</v>
          </cell>
        </row>
        <row r="925">
          <cell r="G925" t="str">
            <v>Rozbudowa drogi wojewódzkiej nr 544 na odcinku Lidzbark - Działdowo z obejściem na terenie Lidzbarka</v>
          </cell>
          <cell r="O925" t="str">
            <v>Wydatki</v>
          </cell>
          <cell r="P925" t="str">
            <v>Bieżący</v>
          </cell>
        </row>
        <row r="926">
          <cell r="G926" t="str">
            <v>Rozbudowa drogi wojewódzkiej nr 544 na odcinku Lidzbark - Działdowo z obejściem na terenie Lidzbarka</v>
          </cell>
          <cell r="O926" t="str">
            <v>Wydatki</v>
          </cell>
          <cell r="P926" t="str">
            <v>Bieżący</v>
          </cell>
        </row>
        <row r="927">
          <cell r="G927" t="str">
            <v>Rozbudowa drogi wojewódzkiej nr 544 na odcinku Lidzbark - Działdowo z obejściem na terenie Lidzbarka</v>
          </cell>
          <cell r="O927" t="str">
            <v>Wydatki</v>
          </cell>
          <cell r="P927" t="str">
            <v>Bieżący</v>
          </cell>
        </row>
        <row r="928">
          <cell r="G928" t="str">
            <v>Rozbudowa drogi wojewódzkiej nr 544 na odcinku Lidzbark - Działdowo z obejściem na terenie Lidzbarka</v>
          </cell>
          <cell r="O928" t="str">
            <v>Wydatki</v>
          </cell>
          <cell r="P928" t="str">
            <v>Bieżący</v>
          </cell>
        </row>
        <row r="929">
          <cell r="G929" t="str">
            <v>Rozbudowa drogi wojewódzkiej nr 544 na odcinku Lidzbark - Działdowo z obejściem na terenie Lidzbarka</v>
          </cell>
          <cell r="O929" t="str">
            <v>Wydatki</v>
          </cell>
          <cell r="P929" t="str">
            <v>Bieżący</v>
          </cell>
        </row>
        <row r="930">
          <cell r="G930" t="str">
            <v>Rozbudowa drogi wojewódzkiej nr 544 na odcinku Lidzbark - Działdowo z obejściem na terenie Lidzbarka</v>
          </cell>
          <cell r="O930" t="str">
            <v>Wydatki</v>
          </cell>
          <cell r="P930" t="str">
            <v>Bieżący</v>
          </cell>
        </row>
        <row r="931">
          <cell r="G931" t="str">
            <v>Rozbudowa drogi wojewódzkiej nr 544 na odcinku Lidzbark - Działdowo z obejściem na terenie Lidzbarka</v>
          </cell>
          <cell r="O931" t="str">
            <v>Wydatki</v>
          </cell>
          <cell r="P931" t="str">
            <v>Bieżący</v>
          </cell>
        </row>
        <row r="932">
          <cell r="G932" t="str">
            <v>Rozbudowa drogi wojewódzkiej nr 544 na odcinku Lidzbark - Działdowo z obejściem na terenie Lidzbarka</v>
          </cell>
          <cell r="O932" t="str">
            <v>Wydatki</v>
          </cell>
          <cell r="P932" t="str">
            <v>Bieżący</v>
          </cell>
        </row>
        <row r="933">
          <cell r="G933" t="str">
            <v>Rozbudowa drogi wojewódzkiej nr 544 na odcinku Lidzbark - Działdowo z obejściem na terenie Lidzbarka</v>
          </cell>
          <cell r="O933" t="str">
            <v>Wydatki</v>
          </cell>
          <cell r="P933" t="str">
            <v>Majątkowy</v>
          </cell>
        </row>
        <row r="934">
          <cell r="G934" t="str">
            <v>Rozbudowa drogi wojewódzkiej nr 544 na odcinku Lidzbark - Działdowo z obejściem na terenie Lidzbarka</v>
          </cell>
          <cell r="O934" t="str">
            <v>Wydatki</v>
          </cell>
          <cell r="P934" t="str">
            <v>Majątkowy</v>
          </cell>
        </row>
        <row r="935">
          <cell r="G935" t="str">
            <v>Rozbudowa drogi wojewódzkiej nr 544 na odcinku Lidzbark - Działdowo z obejściem na terenie Lidzbarka</v>
          </cell>
          <cell r="O935" t="str">
            <v>Wydatki</v>
          </cell>
          <cell r="P935" t="str">
            <v>Majątkowy</v>
          </cell>
        </row>
        <row r="936">
          <cell r="G936" t="str">
            <v>Rozbudowa drogi wojewódzkiej nr 544 na odcinku Lidzbark - Działdowo z obejściem na terenie Lidzbarka</v>
          </cell>
          <cell r="O936" t="str">
            <v>Wydatki</v>
          </cell>
          <cell r="P936" t="str">
            <v>Majątkowy</v>
          </cell>
        </row>
        <row r="937">
          <cell r="G937" t="str">
            <v>Rozbudowa drogi wojewódzkiej nr 544 na odcinku Lidzbark - Działdowo z obejściem na terenie Lidzbarka</v>
          </cell>
          <cell r="O937" t="str">
            <v>Wydatki</v>
          </cell>
          <cell r="P937" t="str">
            <v>Majątkowy</v>
          </cell>
        </row>
        <row r="938">
          <cell r="G938" t="str">
            <v>Rozbudowa drogi wojewódzkiej nr 544 na odcinku Lidzbark - Działdowo z obejściem na terenie Lidzbarka</v>
          </cell>
          <cell r="O938" t="str">
            <v>Wydatki</v>
          </cell>
          <cell r="P938" t="str">
            <v>Majątkowy</v>
          </cell>
        </row>
        <row r="939">
          <cell r="G939" t="str">
            <v>Rozbudowa drogi wojewódzkiej nr 544 na odcinku Lidzbark - Działdowo z obejściem na terenie Lidzbarka</v>
          </cell>
          <cell r="O939" t="str">
            <v>Wydatki</v>
          </cell>
          <cell r="P939" t="str">
            <v>Bieżący</v>
          </cell>
        </row>
        <row r="940">
          <cell r="G940" t="str">
            <v>Rozbudowa drogi wojewódzkiej nr 544 na odcinku Lidzbark - Działdowo z obejściem na terenie Lidzbarka</v>
          </cell>
          <cell r="O940" t="str">
            <v>Wydatki</v>
          </cell>
          <cell r="P940" t="str">
            <v>Bieżący</v>
          </cell>
        </row>
        <row r="941">
          <cell r="G941" t="str">
            <v>Rozbudowa drogi wojewódzkiej nr 544 na odcinku Lidzbark - Działdowo z obejściem na terenie Lidzbarka</v>
          </cell>
          <cell r="O941" t="str">
            <v>Wydatki</v>
          </cell>
          <cell r="P941" t="str">
            <v>Bieżący</v>
          </cell>
        </row>
        <row r="942">
          <cell r="G942" t="str">
            <v>Rozbudowa drogi wojewódzkiej nr 544 na odcinku Lidzbark - Działdowo z obejściem na terenie Lidzbarka</v>
          </cell>
          <cell r="O942" t="str">
            <v>Wydatki</v>
          </cell>
          <cell r="P942" t="str">
            <v>Bieżący</v>
          </cell>
        </row>
        <row r="943">
          <cell r="G943" t="str">
            <v>Rozbudowa drogi wojewódzkiej nr 544 na odcinku Lidzbark - Działdowo z obejściem na terenie Lidzbarka</v>
          </cell>
          <cell r="O943" t="str">
            <v>Wydatki</v>
          </cell>
          <cell r="P943" t="str">
            <v>Bieżący</v>
          </cell>
        </row>
        <row r="944">
          <cell r="G944" t="str">
            <v>Rozbudowa drogi wojewódzkiej nr 544 na odcinku Lidzbark - Działdowo z obejściem na terenie Lidzbarka</v>
          </cell>
          <cell r="O944" t="str">
            <v>Wydatki</v>
          </cell>
          <cell r="P944" t="str">
            <v>Bieżący</v>
          </cell>
        </row>
        <row r="945">
          <cell r="G945" t="str">
            <v>Rozbudowa drogi wojewódzkiej nr 544 na odcinku Lidzbark - Działdowo z obejściem na terenie Lidzbarka</v>
          </cell>
          <cell r="O945" t="str">
            <v>Wydatki</v>
          </cell>
          <cell r="P945" t="str">
            <v>Bieżący</v>
          </cell>
        </row>
        <row r="946">
          <cell r="G946" t="str">
            <v>Rozbudowa drogi wojewódzkiej nr 544 na odcinku Lidzbark - Działdowo z obejściem na terenie Lidzbarka</v>
          </cell>
          <cell r="O946" t="str">
            <v>Wydatki</v>
          </cell>
          <cell r="P946" t="str">
            <v>Bieżący</v>
          </cell>
        </row>
        <row r="947">
          <cell r="G947" t="str">
            <v>Rozbudowa drogi wojewódzkiej nr 544 na odcinku Lidzbark - Działdowo z obejściem na terenie Lidzbarka</v>
          </cell>
          <cell r="O947" t="str">
            <v>Wydatki</v>
          </cell>
          <cell r="P947" t="str">
            <v>Bieżący</v>
          </cell>
        </row>
        <row r="948">
          <cell r="G948" t="str">
            <v>Rozbudowa drogi wojewódzkiej nr 544 na odcinku Lidzbark - Działdowo z obejściem na terenie Lidzbarka</v>
          </cell>
          <cell r="O948" t="str">
            <v>Wydatki</v>
          </cell>
          <cell r="P948" t="str">
            <v>Bieżący</v>
          </cell>
        </row>
        <row r="949">
          <cell r="G949" t="str">
            <v>Rozbudowa drogi wojewódzkiej nr 544 na odcinku Lidzbark - Działdowo z obejściem na terenie Lidzbarka</v>
          </cell>
          <cell r="O949" t="str">
            <v>Wydatki</v>
          </cell>
          <cell r="P949" t="str">
            <v>Bieżący</v>
          </cell>
        </row>
        <row r="950">
          <cell r="G950" t="str">
            <v>Rozbudowa drogi wojewódzkiej nr 544 na odcinku Lidzbark - Działdowo z obejściem na terenie Lidzbarka</v>
          </cell>
          <cell r="O950" t="str">
            <v>Wydatki</v>
          </cell>
          <cell r="P950" t="str">
            <v>Bieżący</v>
          </cell>
        </row>
        <row r="951">
          <cell r="G951" t="str">
            <v>Rozbudowa drogi wojewódzkiej nr 544 na odcinku Lidzbark - Działdowo z obejściem na terenie Lidzbarka</v>
          </cell>
          <cell r="O951" t="str">
            <v>Wydatki</v>
          </cell>
          <cell r="P951" t="str">
            <v>Bieżący</v>
          </cell>
        </row>
        <row r="952">
          <cell r="G952" t="str">
            <v>Rozbudowa drogi wojewódzkiej nr 544 na odcinku Lidzbark - Działdowo z obejściem na terenie Lidzbarka</v>
          </cell>
          <cell r="O952" t="str">
            <v>Wydatki</v>
          </cell>
          <cell r="P952" t="str">
            <v>Bieżący</v>
          </cell>
        </row>
        <row r="953">
          <cell r="G953" t="str">
            <v>Rozbudowa drogi wojewódzkiej nr 544 na odcinku Lidzbark - Działdowo z obejściem na terenie Lidzbarka</v>
          </cell>
          <cell r="O953" t="str">
            <v>Wydatki</v>
          </cell>
          <cell r="P953" t="str">
            <v>Bieżący</v>
          </cell>
        </row>
        <row r="954">
          <cell r="G954" t="str">
            <v>Rozbudowa drogi wojewódzkiej nr 544 na odcinku Lidzbark - Działdowo z obejściem na terenie Lidzbarka</v>
          </cell>
          <cell r="O954" t="str">
            <v>Wydatki</v>
          </cell>
          <cell r="P954" t="str">
            <v>Bieżący</v>
          </cell>
        </row>
        <row r="955">
          <cell r="G955" t="str">
            <v>Rozbudowa drogi wojewódzkiej nr 544 na odcinku Lidzbark - Działdowo z obejściem na terenie Lidzbarka</v>
          </cell>
          <cell r="O955" t="str">
            <v>Wydatki</v>
          </cell>
          <cell r="P955" t="str">
            <v>Bieżący</v>
          </cell>
        </row>
        <row r="956">
          <cell r="G956" t="str">
            <v>Rozbudowa drogi wojewódzkiej nr 544 na odcinku Lidzbark - Działdowo z obejściem na terenie Lidzbarka</v>
          </cell>
          <cell r="O956" t="str">
            <v>Wydatki</v>
          </cell>
          <cell r="P956" t="str">
            <v>Bieżący</v>
          </cell>
        </row>
        <row r="957">
          <cell r="G957" t="str">
            <v>Rozbudowa drogi wojewódzkiej nr 544 na odcinku Lidzbark - Działdowo z obejściem na terenie Lidzbarka</v>
          </cell>
          <cell r="O957" t="str">
            <v>Wydatki</v>
          </cell>
          <cell r="P957" t="str">
            <v>Majątkowy</v>
          </cell>
        </row>
        <row r="958">
          <cell r="G958" t="str">
            <v>Rozbudowa drogi wojewódzkiej nr 544 na odcinku Lidzbark - Działdowo z obejściem na terenie Lidzbarka</v>
          </cell>
          <cell r="O958" t="str">
            <v>Wydatki</v>
          </cell>
          <cell r="P958" t="str">
            <v>Majątkowy</v>
          </cell>
        </row>
        <row r="959">
          <cell r="G959" t="str">
            <v>Rozbudowa drogi wojewódzkiej nr 544 na odcinku Lidzbark - Działdowo z obejściem na terenie Lidzbarka</v>
          </cell>
          <cell r="O959" t="str">
            <v>Wydatki</v>
          </cell>
          <cell r="P959" t="str">
            <v>Majątkowy</v>
          </cell>
        </row>
        <row r="960">
          <cell r="G960" t="str">
            <v>Rozbudowa drogi wojewódzkiej nr 544 na odcinku Lidzbark - Działdowo z obejściem na terenie Lidzbarka</v>
          </cell>
          <cell r="O960" t="str">
            <v>Wydatki</v>
          </cell>
          <cell r="P960" t="str">
            <v>Majątkowy</v>
          </cell>
        </row>
        <row r="961">
          <cell r="G961" t="str">
            <v>Rozbudowa drogi wojewódzkiej nr 544 na odcinku Lidzbark - Działdowo z obejściem na terenie Lidzbarka</v>
          </cell>
          <cell r="O961" t="str">
            <v>Wydatki</v>
          </cell>
          <cell r="P961" t="str">
            <v>Majątkowy</v>
          </cell>
        </row>
        <row r="962">
          <cell r="G962" t="str">
            <v>Rozbudowa drogi wojewódzkiej nr 544 na odcinku Lidzbark - Działdowo z obejściem na terenie Lidzbarka</v>
          </cell>
          <cell r="O962" t="str">
            <v>Wydatki</v>
          </cell>
          <cell r="P962" t="str">
            <v>Majątkowy</v>
          </cell>
        </row>
        <row r="963">
          <cell r="G963" t="str">
            <v>Rozbudowa drogi wojewódzkiej nr 544 na odcinku Lidzbark - Działdowo z obejściem na terenie Lidzbarka</v>
          </cell>
          <cell r="O963" t="str">
            <v>Dochody</v>
          </cell>
          <cell r="P963" t="str">
            <v>Bieżący</v>
          </cell>
        </row>
        <row r="964">
          <cell r="G964" t="str">
            <v>Rozbudowa drogi wojewódzkiej nr 544 na odcinku Lidzbark - Działdowo z obejściem na terenie Lidzbarka</v>
          </cell>
          <cell r="O964" t="str">
            <v>Dochody</v>
          </cell>
          <cell r="P964" t="str">
            <v>Bieżący</v>
          </cell>
        </row>
        <row r="965">
          <cell r="G965" t="str">
            <v>Rozbudowa drogi wojewódzkiej nr 544 na odcinku Lidzbark - Działdowo z obejściem na terenie Lidzbarka</v>
          </cell>
          <cell r="O965" t="str">
            <v>Dochody</v>
          </cell>
          <cell r="P965" t="str">
            <v>Bieżący</v>
          </cell>
        </row>
        <row r="966">
          <cell r="G966" t="str">
            <v>Rozbudowa drogi wojewódzkiej nr 544 na odcinku Lidzbark - Działdowo z obejściem na terenie Lidzbarka</v>
          </cell>
          <cell r="O966" t="str">
            <v>Dochody</v>
          </cell>
          <cell r="P966" t="str">
            <v>Bieżący</v>
          </cell>
        </row>
        <row r="967">
          <cell r="G967" t="str">
            <v>Rozbudowa drogi wojewódzkiej nr 544 na odcinku Lidzbark - Działdowo z obejściem na terenie Lidzbarka</v>
          </cell>
          <cell r="O967" t="str">
            <v>Dochody</v>
          </cell>
          <cell r="P967" t="str">
            <v>Bieżący</v>
          </cell>
        </row>
        <row r="968">
          <cell r="G968" t="str">
            <v>Rozbudowa drogi wojewódzkiej nr 544 na odcinku Lidzbark - Działdowo z obejściem na terenie Lidzbarka</v>
          </cell>
          <cell r="O968" t="str">
            <v>Dochody</v>
          </cell>
          <cell r="P968" t="str">
            <v>Bieżący</v>
          </cell>
        </row>
        <row r="969">
          <cell r="G969" t="str">
            <v>Rozbudowa drogi wojewódzkiej nr 544 na odcinku Lidzbark - Działdowo z obejściem na terenie Lidzbarka</v>
          </cell>
          <cell r="O969" t="str">
            <v>Dochody</v>
          </cell>
          <cell r="P969" t="str">
            <v>Majątkowy</v>
          </cell>
        </row>
        <row r="970">
          <cell r="G970" t="str">
            <v>Rozbudowa drogi wojewódzkiej nr 544 na odcinku Lidzbark - Działdowo z obejściem na terenie Lidzbarka</v>
          </cell>
          <cell r="O970" t="str">
            <v>Dochody</v>
          </cell>
          <cell r="P970" t="str">
            <v>Majątkowy</v>
          </cell>
        </row>
        <row r="971">
          <cell r="G971" t="str">
            <v>Rozbudowa drogi wojewódzkiej nr 544 na odcinku Lidzbark - Działdowo z obejściem na terenie Lidzbarka</v>
          </cell>
          <cell r="O971" t="str">
            <v>Dochody</v>
          </cell>
          <cell r="P971" t="str">
            <v>Majątkowy</v>
          </cell>
        </row>
        <row r="972">
          <cell r="G972" t="str">
            <v>Rozbudowa drogi wojewódzkiej nr 544 na odcinku Lidzbark - Działdowo z obejściem na terenie Lidzbarka</v>
          </cell>
          <cell r="O972" t="str">
            <v>Dochody</v>
          </cell>
          <cell r="P972" t="str">
            <v>Majątkowy</v>
          </cell>
        </row>
        <row r="973">
          <cell r="G973" t="str">
            <v>Rozbudowa drogi wojewódzkiej nr 544 na odcinku Lidzbark - Działdowo z obejściem na terenie Lidzbarka</v>
          </cell>
          <cell r="O973" t="str">
            <v>Dochody</v>
          </cell>
          <cell r="P973" t="str">
            <v>Majątkowy</v>
          </cell>
        </row>
        <row r="974">
          <cell r="G974" t="str">
            <v>Rozbudowa drogi wojewódzkiej nr 544 na odcinku Lidzbark - Działdowo z obejściem na terenie Lidzbarka</v>
          </cell>
          <cell r="O974" t="str">
            <v>Dochody</v>
          </cell>
          <cell r="P974" t="str">
            <v>Majątkowy</v>
          </cell>
        </row>
        <row r="975">
          <cell r="G975" t="str">
            <v>Rozbudowa drogi wojewódzkiej nr 545 na odcinku Działdowo - Nidzica z m. Działdowo</v>
          </cell>
          <cell r="O975" t="str">
            <v>Wydatki</v>
          </cell>
          <cell r="P975" t="str">
            <v>Bieżący</v>
          </cell>
        </row>
        <row r="976">
          <cell r="G976" t="str">
            <v>Rozbudowa drogi wojewódzkiej nr 545 na odcinku Działdowo - Nidzica z m. Działdowo</v>
          </cell>
          <cell r="O976" t="str">
            <v>Wydatki</v>
          </cell>
          <cell r="P976" t="str">
            <v>Bieżący</v>
          </cell>
        </row>
        <row r="977">
          <cell r="G977" t="str">
            <v>Rozbudowa drogi wojewódzkiej nr 545 na odcinku Działdowo - Nidzica z m. Działdowo</v>
          </cell>
          <cell r="O977" t="str">
            <v>Wydatki</v>
          </cell>
          <cell r="P977" t="str">
            <v>Bieżący</v>
          </cell>
        </row>
        <row r="978">
          <cell r="G978" t="str">
            <v>Rozbudowa drogi wojewódzkiej nr 545 na odcinku Działdowo - Nidzica z m. Działdowo</v>
          </cell>
          <cell r="O978" t="str">
            <v>Wydatki</v>
          </cell>
          <cell r="P978" t="str">
            <v>Bieżący</v>
          </cell>
        </row>
        <row r="979">
          <cell r="G979" t="str">
            <v>Rozbudowa drogi wojewódzkiej nr 545 na odcinku Działdowo - Nidzica z m. Działdowo</v>
          </cell>
          <cell r="O979" t="str">
            <v>Wydatki</v>
          </cell>
          <cell r="P979" t="str">
            <v>Bieżący</v>
          </cell>
        </row>
        <row r="980">
          <cell r="G980" t="str">
            <v>Rozbudowa drogi wojewódzkiej nr 545 na odcinku Działdowo - Nidzica z m. Działdowo</v>
          </cell>
          <cell r="O980" t="str">
            <v>Wydatki</v>
          </cell>
          <cell r="P980" t="str">
            <v>Bieżący</v>
          </cell>
        </row>
        <row r="981">
          <cell r="G981" t="str">
            <v>Rozbudowa drogi wojewódzkiej nr 545 na odcinku Działdowo - Nidzica z m. Działdowo</v>
          </cell>
          <cell r="O981" t="str">
            <v>Wydatki</v>
          </cell>
          <cell r="P981" t="str">
            <v>Bieżący</v>
          </cell>
        </row>
        <row r="982">
          <cell r="G982" t="str">
            <v>Rozbudowa drogi wojewódzkiej nr 545 na odcinku Działdowo - Nidzica z m. Działdowo</v>
          </cell>
          <cell r="O982" t="str">
            <v>Wydatki</v>
          </cell>
          <cell r="P982" t="str">
            <v>Bieżący</v>
          </cell>
        </row>
        <row r="983">
          <cell r="G983" t="str">
            <v>Rozbudowa drogi wojewódzkiej nr 545 na odcinku Działdowo - Nidzica z m. Działdowo</v>
          </cell>
          <cell r="O983" t="str">
            <v>Wydatki</v>
          </cell>
          <cell r="P983" t="str">
            <v>Bieżący</v>
          </cell>
        </row>
        <row r="984">
          <cell r="G984" t="str">
            <v>Rozbudowa drogi wojewódzkiej nr 545 na odcinku Działdowo - Nidzica z m. Działdowo</v>
          </cell>
          <cell r="O984" t="str">
            <v>Wydatki</v>
          </cell>
          <cell r="P984" t="str">
            <v>Bieżący</v>
          </cell>
        </row>
        <row r="985">
          <cell r="G985" t="str">
            <v>Rozbudowa drogi wojewódzkiej nr 545 na odcinku Działdowo - Nidzica z m. Działdowo</v>
          </cell>
          <cell r="O985" t="str">
            <v>Wydatki</v>
          </cell>
          <cell r="P985" t="str">
            <v>Bieżący</v>
          </cell>
        </row>
        <row r="986">
          <cell r="G986" t="str">
            <v>Rozbudowa drogi wojewódzkiej nr 545 na odcinku Działdowo - Nidzica z m. Działdowo</v>
          </cell>
          <cell r="O986" t="str">
            <v>Wydatki</v>
          </cell>
          <cell r="P986" t="str">
            <v>Bieżący</v>
          </cell>
        </row>
        <row r="987">
          <cell r="G987" t="str">
            <v>Rozbudowa drogi wojewódzkiej nr 545 na odcinku Działdowo - Nidzica z m. Działdowo</v>
          </cell>
          <cell r="O987" t="str">
            <v>Wydatki</v>
          </cell>
          <cell r="P987" t="str">
            <v>Bieżący</v>
          </cell>
        </row>
        <row r="988">
          <cell r="G988" t="str">
            <v>Rozbudowa drogi wojewódzkiej nr 545 na odcinku Działdowo - Nidzica z m. Działdowo</v>
          </cell>
          <cell r="O988" t="str">
            <v>Wydatki</v>
          </cell>
          <cell r="P988" t="str">
            <v>Bieżący</v>
          </cell>
        </row>
        <row r="989">
          <cell r="G989" t="str">
            <v>Rozbudowa drogi wojewódzkiej nr 545 na odcinku Działdowo - Nidzica z m. Działdowo</v>
          </cell>
          <cell r="O989" t="str">
            <v>Wydatki</v>
          </cell>
          <cell r="P989" t="str">
            <v>Bieżący</v>
          </cell>
        </row>
        <row r="990">
          <cell r="G990" t="str">
            <v>Rozbudowa drogi wojewódzkiej nr 545 na odcinku Działdowo - Nidzica z m. Działdowo</v>
          </cell>
          <cell r="O990" t="str">
            <v>Wydatki</v>
          </cell>
          <cell r="P990" t="str">
            <v>Bieżący</v>
          </cell>
        </row>
        <row r="991">
          <cell r="G991" t="str">
            <v>Rozbudowa drogi wojewódzkiej nr 545 na odcinku Działdowo - Nidzica z m. Działdowo</v>
          </cell>
          <cell r="O991" t="str">
            <v>Wydatki</v>
          </cell>
          <cell r="P991" t="str">
            <v>Bieżący</v>
          </cell>
        </row>
        <row r="992">
          <cell r="G992" t="str">
            <v>Rozbudowa drogi wojewódzkiej nr 545 na odcinku Działdowo - Nidzica z m. Działdowo</v>
          </cell>
          <cell r="O992" t="str">
            <v>Wydatki</v>
          </cell>
          <cell r="P992" t="str">
            <v>Bieżący</v>
          </cell>
        </row>
        <row r="993">
          <cell r="G993" t="str">
            <v>Rozbudowa drogi wojewódzkiej nr 545 na odcinku Działdowo - Nidzica z m. Działdowo</v>
          </cell>
          <cell r="O993" t="str">
            <v>Wydatki</v>
          </cell>
          <cell r="P993" t="str">
            <v>Bieżący</v>
          </cell>
        </row>
        <row r="994">
          <cell r="G994" t="str">
            <v>Rozbudowa drogi wojewódzkiej nr 545 na odcinku Działdowo - Nidzica z m. Działdowo</v>
          </cell>
          <cell r="O994" t="str">
            <v>Wydatki</v>
          </cell>
          <cell r="P994" t="str">
            <v>Bieżący</v>
          </cell>
        </row>
        <row r="995">
          <cell r="G995" t="str">
            <v>Rozbudowa drogi wojewódzkiej nr 545 na odcinku Działdowo - Nidzica z m. Działdowo</v>
          </cell>
          <cell r="O995" t="str">
            <v>Wydatki</v>
          </cell>
          <cell r="P995" t="str">
            <v>Bieżący</v>
          </cell>
        </row>
        <row r="996">
          <cell r="G996" t="str">
            <v>Rozbudowa drogi wojewódzkiej nr 545 na odcinku Działdowo - Nidzica z m. Działdowo</v>
          </cell>
          <cell r="O996" t="str">
            <v>Wydatki</v>
          </cell>
          <cell r="P996" t="str">
            <v>Bieżący</v>
          </cell>
        </row>
        <row r="997">
          <cell r="G997" t="str">
            <v>Rozbudowa drogi wojewódzkiej nr 545 na odcinku Działdowo - Nidzica z m. Działdowo</v>
          </cell>
          <cell r="O997" t="str">
            <v>Wydatki</v>
          </cell>
          <cell r="P997" t="str">
            <v>Bieżący</v>
          </cell>
        </row>
        <row r="998">
          <cell r="G998" t="str">
            <v>Rozbudowa drogi wojewódzkiej nr 545 na odcinku Działdowo - Nidzica z m. Działdowo</v>
          </cell>
          <cell r="O998" t="str">
            <v>Wydatki</v>
          </cell>
          <cell r="P998" t="str">
            <v>Bieżący</v>
          </cell>
        </row>
        <row r="999">
          <cell r="G999" t="str">
            <v>Rozbudowa drogi wojewódzkiej nr 545 na odcinku Działdowo - Nidzica z m. Działdowo</v>
          </cell>
          <cell r="O999" t="str">
            <v>Wydatki</v>
          </cell>
          <cell r="P999" t="str">
            <v>Majątkowy</v>
          </cell>
        </row>
        <row r="1000">
          <cell r="G1000" t="str">
            <v>Rozbudowa drogi wojewódzkiej nr 545 na odcinku Działdowo - Nidzica z m. Działdowo</v>
          </cell>
          <cell r="O1000" t="str">
            <v>Wydatki</v>
          </cell>
          <cell r="P1000" t="str">
            <v>Majątkowy</v>
          </cell>
        </row>
        <row r="1001">
          <cell r="G1001" t="str">
            <v>Rozbudowa drogi wojewódzkiej nr 545 na odcinku Działdowo - Nidzica z m. Działdowo</v>
          </cell>
          <cell r="O1001" t="str">
            <v>Wydatki</v>
          </cell>
          <cell r="P1001" t="str">
            <v>Majątkowy</v>
          </cell>
        </row>
        <row r="1002">
          <cell r="G1002" t="str">
            <v>Rozbudowa drogi wojewódzkiej nr 545 na odcinku Działdowo - Nidzica z m. Działdowo</v>
          </cell>
          <cell r="O1002" t="str">
            <v>Wydatki</v>
          </cell>
          <cell r="P1002" t="str">
            <v>Majątkowy</v>
          </cell>
        </row>
        <row r="1003">
          <cell r="G1003" t="str">
            <v>Rozbudowa drogi wojewódzkiej nr 545 na odcinku Działdowo - Nidzica z m. Działdowo</v>
          </cell>
          <cell r="O1003" t="str">
            <v>Wydatki</v>
          </cell>
          <cell r="P1003" t="str">
            <v>Majątkowy</v>
          </cell>
        </row>
        <row r="1004">
          <cell r="G1004" t="str">
            <v>Rozbudowa drogi wojewódzkiej nr 545 na odcinku Działdowo - Nidzica z m. Działdowo</v>
          </cell>
          <cell r="O1004" t="str">
            <v>Wydatki</v>
          </cell>
          <cell r="P1004" t="str">
            <v>Majątkowy</v>
          </cell>
        </row>
        <row r="1005">
          <cell r="G1005" t="str">
            <v>Rozbudowa drogi wojewódzkiej nr 545 na odcinku Działdowo - Nidzica z m. Działdowo</v>
          </cell>
          <cell r="O1005" t="str">
            <v>Wydatki</v>
          </cell>
          <cell r="P1005" t="str">
            <v>Bieżący</v>
          </cell>
        </row>
        <row r="1006">
          <cell r="G1006" t="str">
            <v>Rozbudowa drogi wojewódzkiej nr 545 na odcinku Działdowo - Nidzica z m. Działdowo</v>
          </cell>
          <cell r="O1006" t="str">
            <v>Wydatki</v>
          </cell>
          <cell r="P1006" t="str">
            <v>Bieżący</v>
          </cell>
        </row>
        <row r="1007">
          <cell r="G1007" t="str">
            <v>Rozbudowa drogi wojewódzkiej nr 545 na odcinku Działdowo - Nidzica z m. Działdowo</v>
          </cell>
          <cell r="O1007" t="str">
            <v>Wydatki</v>
          </cell>
          <cell r="P1007" t="str">
            <v>Bieżący</v>
          </cell>
        </row>
        <row r="1008">
          <cell r="G1008" t="str">
            <v>Rozbudowa drogi wojewódzkiej nr 545 na odcinku Działdowo - Nidzica z m. Działdowo</v>
          </cell>
          <cell r="O1008" t="str">
            <v>Wydatki</v>
          </cell>
          <cell r="P1008" t="str">
            <v>Bieżący</v>
          </cell>
        </row>
        <row r="1009">
          <cell r="G1009" t="str">
            <v>Rozbudowa drogi wojewódzkiej nr 545 na odcinku Działdowo - Nidzica z m. Działdowo</v>
          </cell>
          <cell r="O1009" t="str">
            <v>Wydatki</v>
          </cell>
          <cell r="P1009" t="str">
            <v>Bieżący</v>
          </cell>
        </row>
        <row r="1010">
          <cell r="G1010" t="str">
            <v>Rozbudowa drogi wojewódzkiej nr 545 na odcinku Działdowo - Nidzica z m. Działdowo</v>
          </cell>
          <cell r="O1010" t="str">
            <v>Wydatki</v>
          </cell>
          <cell r="P1010" t="str">
            <v>Bieżący</v>
          </cell>
        </row>
        <row r="1011">
          <cell r="G1011" t="str">
            <v>Rozbudowa drogi wojewódzkiej nr 545 na odcinku Działdowo - Nidzica z m. Działdowo</v>
          </cell>
          <cell r="O1011" t="str">
            <v>Wydatki</v>
          </cell>
          <cell r="P1011" t="str">
            <v>Bieżący</v>
          </cell>
        </row>
        <row r="1012">
          <cell r="G1012" t="str">
            <v>Rozbudowa drogi wojewódzkiej nr 545 na odcinku Działdowo - Nidzica z m. Działdowo</v>
          </cell>
          <cell r="O1012" t="str">
            <v>Wydatki</v>
          </cell>
          <cell r="P1012" t="str">
            <v>Bieżący</v>
          </cell>
        </row>
        <row r="1013">
          <cell r="G1013" t="str">
            <v>Rozbudowa drogi wojewódzkiej nr 545 na odcinku Działdowo - Nidzica z m. Działdowo</v>
          </cell>
          <cell r="O1013" t="str">
            <v>Wydatki</v>
          </cell>
          <cell r="P1013" t="str">
            <v>Bieżący</v>
          </cell>
        </row>
        <row r="1014">
          <cell r="G1014" t="str">
            <v>Rozbudowa drogi wojewódzkiej nr 545 na odcinku Działdowo - Nidzica z m. Działdowo</v>
          </cell>
          <cell r="O1014" t="str">
            <v>Wydatki</v>
          </cell>
          <cell r="P1014" t="str">
            <v>Bieżący</v>
          </cell>
        </row>
        <row r="1015">
          <cell r="G1015" t="str">
            <v>Rozbudowa drogi wojewódzkiej nr 545 na odcinku Działdowo - Nidzica z m. Działdowo</v>
          </cell>
          <cell r="O1015" t="str">
            <v>Wydatki</v>
          </cell>
          <cell r="P1015" t="str">
            <v>Bieżący</v>
          </cell>
        </row>
        <row r="1016">
          <cell r="G1016" t="str">
            <v>Rozbudowa drogi wojewódzkiej nr 545 na odcinku Działdowo - Nidzica z m. Działdowo</v>
          </cell>
          <cell r="O1016" t="str">
            <v>Wydatki</v>
          </cell>
          <cell r="P1016" t="str">
            <v>Bieżący</v>
          </cell>
        </row>
        <row r="1017">
          <cell r="G1017" t="str">
            <v>Rozbudowa drogi wojewódzkiej nr 545 na odcinku Działdowo - Nidzica z m. Działdowo</v>
          </cell>
          <cell r="O1017" t="str">
            <v>Wydatki</v>
          </cell>
          <cell r="P1017" t="str">
            <v>Bieżący</v>
          </cell>
        </row>
        <row r="1018">
          <cell r="G1018" t="str">
            <v>Rozbudowa drogi wojewódzkiej nr 545 na odcinku Działdowo - Nidzica z m. Działdowo</v>
          </cell>
          <cell r="O1018" t="str">
            <v>Wydatki</v>
          </cell>
          <cell r="P1018" t="str">
            <v>Bieżący</v>
          </cell>
        </row>
        <row r="1019">
          <cell r="G1019" t="str">
            <v>Rozbudowa drogi wojewódzkiej nr 545 na odcinku Działdowo - Nidzica z m. Działdowo</v>
          </cell>
          <cell r="O1019" t="str">
            <v>Wydatki</v>
          </cell>
          <cell r="P1019" t="str">
            <v>Bieżący</v>
          </cell>
        </row>
        <row r="1020">
          <cell r="G1020" t="str">
            <v>Rozbudowa drogi wojewódzkiej nr 545 na odcinku Działdowo - Nidzica z m. Działdowo</v>
          </cell>
          <cell r="O1020" t="str">
            <v>Wydatki</v>
          </cell>
          <cell r="P1020" t="str">
            <v>Bieżący</v>
          </cell>
        </row>
        <row r="1021">
          <cell r="G1021" t="str">
            <v>Rozbudowa drogi wojewódzkiej nr 545 na odcinku Działdowo - Nidzica z m. Działdowo</v>
          </cell>
          <cell r="O1021" t="str">
            <v>Wydatki</v>
          </cell>
          <cell r="P1021" t="str">
            <v>Bieżący</v>
          </cell>
        </row>
        <row r="1022">
          <cell r="G1022" t="str">
            <v>Rozbudowa drogi wojewódzkiej nr 545 na odcinku Działdowo - Nidzica z m. Działdowo</v>
          </cell>
          <cell r="O1022" t="str">
            <v>Wydatki</v>
          </cell>
          <cell r="P1022" t="str">
            <v>Bieżący</v>
          </cell>
        </row>
        <row r="1023">
          <cell r="G1023" t="str">
            <v>Rozbudowa drogi wojewódzkiej nr 545 na odcinku Działdowo - Nidzica z m. Działdowo</v>
          </cell>
          <cell r="O1023" t="str">
            <v>Wydatki</v>
          </cell>
          <cell r="P1023" t="str">
            <v>Majątkowy</v>
          </cell>
        </row>
        <row r="1024">
          <cell r="G1024" t="str">
            <v>Rozbudowa drogi wojewódzkiej nr 545 na odcinku Działdowo - Nidzica z m. Działdowo</v>
          </cell>
          <cell r="O1024" t="str">
            <v>Wydatki</v>
          </cell>
          <cell r="P1024" t="str">
            <v>Majątkowy</v>
          </cell>
        </row>
        <row r="1025">
          <cell r="G1025" t="str">
            <v>Rozbudowa drogi wojewódzkiej nr 545 na odcinku Działdowo - Nidzica z m. Działdowo</v>
          </cell>
          <cell r="O1025" t="str">
            <v>Wydatki</v>
          </cell>
          <cell r="P1025" t="str">
            <v>Majątkowy</v>
          </cell>
        </row>
        <row r="1026">
          <cell r="G1026" t="str">
            <v>Rozbudowa drogi wojewódzkiej nr 545 na odcinku Działdowo - Nidzica z m. Działdowo</v>
          </cell>
          <cell r="O1026" t="str">
            <v>Wydatki</v>
          </cell>
          <cell r="P1026" t="str">
            <v>Majątkowy</v>
          </cell>
        </row>
        <row r="1027">
          <cell r="G1027" t="str">
            <v>Rozbudowa drogi wojewódzkiej nr 545 na odcinku Działdowo - Nidzica z m. Działdowo</v>
          </cell>
          <cell r="O1027" t="str">
            <v>Wydatki</v>
          </cell>
          <cell r="P1027" t="str">
            <v>Majątkowy</v>
          </cell>
        </row>
        <row r="1028">
          <cell r="G1028" t="str">
            <v>Rozbudowa drogi wojewódzkiej nr 545 na odcinku Działdowo - Nidzica z m. Działdowo</v>
          </cell>
          <cell r="O1028" t="str">
            <v>Wydatki</v>
          </cell>
          <cell r="P1028" t="str">
            <v>Majątkowy</v>
          </cell>
        </row>
        <row r="1029">
          <cell r="G1029" t="str">
            <v>Rozbudowa drogi wojewódzkiej nr 545 na odcinku Działdowo - Nidzica z m. Działdowo</v>
          </cell>
          <cell r="O1029" t="str">
            <v>Dochody</v>
          </cell>
          <cell r="P1029" t="str">
            <v>Bieżący</v>
          </cell>
        </row>
        <row r="1030">
          <cell r="G1030" t="str">
            <v>Rozbudowa drogi wojewódzkiej nr 545 na odcinku Działdowo - Nidzica z m. Działdowo</v>
          </cell>
          <cell r="O1030" t="str">
            <v>Dochody</v>
          </cell>
          <cell r="P1030" t="str">
            <v>Bieżący</v>
          </cell>
        </row>
        <row r="1031">
          <cell r="G1031" t="str">
            <v>Rozbudowa drogi wojewódzkiej nr 545 na odcinku Działdowo - Nidzica z m. Działdowo</v>
          </cell>
          <cell r="O1031" t="str">
            <v>Dochody</v>
          </cell>
          <cell r="P1031" t="str">
            <v>Bieżący</v>
          </cell>
        </row>
        <row r="1032">
          <cell r="G1032" t="str">
            <v>Rozbudowa drogi wojewódzkiej nr 545 na odcinku Działdowo - Nidzica z m. Działdowo</v>
          </cell>
          <cell r="O1032" t="str">
            <v>Dochody</v>
          </cell>
          <cell r="P1032" t="str">
            <v>Bieżący</v>
          </cell>
        </row>
        <row r="1033">
          <cell r="G1033" t="str">
            <v>Rozbudowa drogi wojewódzkiej nr 545 na odcinku Działdowo - Nidzica z m. Działdowo</v>
          </cell>
          <cell r="O1033" t="str">
            <v>Dochody</v>
          </cell>
          <cell r="P1033" t="str">
            <v>Bieżący</v>
          </cell>
        </row>
        <row r="1034">
          <cell r="G1034" t="str">
            <v>Rozbudowa drogi wojewódzkiej nr 545 na odcinku Działdowo - Nidzica z m. Działdowo</v>
          </cell>
          <cell r="O1034" t="str">
            <v>Dochody</v>
          </cell>
          <cell r="P1034" t="str">
            <v>Bieżący</v>
          </cell>
        </row>
        <row r="1035">
          <cell r="G1035" t="str">
            <v>Rozbudowa drogi wojewódzkiej nr 545 na odcinku Działdowo - Nidzica z m. Działdowo</v>
          </cell>
          <cell r="O1035" t="str">
            <v>Dochody</v>
          </cell>
          <cell r="P1035" t="str">
            <v>Majątkowy</v>
          </cell>
        </row>
        <row r="1036">
          <cell r="G1036" t="str">
            <v>Rozbudowa drogi wojewódzkiej nr 545 na odcinku Działdowo - Nidzica z m. Działdowo</v>
          </cell>
          <cell r="O1036" t="str">
            <v>Dochody</v>
          </cell>
          <cell r="P1036" t="str">
            <v>Majątkowy</v>
          </cell>
        </row>
        <row r="1037">
          <cell r="G1037" t="str">
            <v>Rozbudowa drogi wojewódzkiej nr 545 na odcinku Działdowo - Nidzica z m. Działdowo</v>
          </cell>
          <cell r="O1037" t="str">
            <v>Dochody</v>
          </cell>
          <cell r="P1037" t="str">
            <v>Majątkowy</v>
          </cell>
        </row>
        <row r="1038">
          <cell r="G1038" t="str">
            <v>Rozbudowa drogi wojewódzkiej nr 545 na odcinku Działdowo - Nidzica z m. Działdowo</v>
          </cell>
          <cell r="O1038" t="str">
            <v>Dochody</v>
          </cell>
          <cell r="P1038" t="str">
            <v>Majątkowy</v>
          </cell>
        </row>
        <row r="1039">
          <cell r="G1039" t="str">
            <v>Rozbudowa drogi wojewódzkiej nr 545 na odcinku Działdowo - Nidzica z m. Działdowo</v>
          </cell>
          <cell r="O1039" t="str">
            <v>Dochody</v>
          </cell>
          <cell r="P1039" t="str">
            <v>Majątkowy</v>
          </cell>
        </row>
        <row r="1040">
          <cell r="G1040" t="str">
            <v>Rozbudowa drogi wojewódzkiej nr 545 na odcinku Działdowo - Nidzica z m. Działdowo</v>
          </cell>
          <cell r="O1040" t="str">
            <v>Dochody</v>
          </cell>
          <cell r="P1040" t="str">
            <v>Majątkowy</v>
          </cell>
        </row>
        <row r="1041">
          <cell r="G1041" t="str">
            <v>Rozbudowa dróg wojewódzkich nr 545 i 604 z przebudową 2 skrzyżowań w m. Nidzica wraz ze wschodnim wylotem drogi nr 604</v>
          </cell>
          <cell r="O1041" t="str">
            <v>Wydatki</v>
          </cell>
          <cell r="P1041" t="str">
            <v>Bieżący</v>
          </cell>
        </row>
        <row r="1042">
          <cell r="G1042" t="str">
            <v>Rozbudowa dróg wojewódzkich nr 545 i 604 z przebudową 2 skrzyżowań w m. Nidzica wraz ze wschodnim wylotem drogi nr 604</v>
          </cell>
          <cell r="O1042" t="str">
            <v>Wydatki</v>
          </cell>
          <cell r="P1042" t="str">
            <v>Bieżący</v>
          </cell>
        </row>
        <row r="1043">
          <cell r="G1043" t="str">
            <v>Rozbudowa dróg wojewódzkich nr 545 i 604 z przebudową 2 skrzyżowań w m. Nidzica wraz ze wschodnim wylotem drogi nr 604</v>
          </cell>
          <cell r="O1043" t="str">
            <v>Wydatki</v>
          </cell>
          <cell r="P1043" t="str">
            <v>Bieżący</v>
          </cell>
        </row>
        <row r="1044">
          <cell r="G1044" t="str">
            <v>Rozbudowa dróg wojewódzkich nr 545 i 604 z przebudową 2 skrzyżowań w m. Nidzica wraz ze wschodnim wylotem drogi nr 604</v>
          </cell>
          <cell r="O1044" t="str">
            <v>Wydatki</v>
          </cell>
          <cell r="P1044" t="str">
            <v>Bieżący</v>
          </cell>
        </row>
        <row r="1045">
          <cell r="G1045" t="str">
            <v>Rozbudowa dróg wojewódzkich nr 545 i 604 z przebudową 2 skrzyżowań w m. Nidzica wraz ze wschodnim wylotem drogi nr 604</v>
          </cell>
          <cell r="O1045" t="str">
            <v>Wydatki</v>
          </cell>
          <cell r="P1045" t="str">
            <v>Bieżący</v>
          </cell>
        </row>
        <row r="1046">
          <cell r="G1046" t="str">
            <v>Rozbudowa dróg wojewódzkich nr 545 i 604 z przebudową 2 skrzyżowań w m. Nidzica wraz ze wschodnim wylotem drogi nr 604</v>
          </cell>
          <cell r="O1046" t="str">
            <v>Wydatki</v>
          </cell>
          <cell r="P1046" t="str">
            <v>Bieżący</v>
          </cell>
        </row>
        <row r="1047">
          <cell r="G1047" t="str">
            <v>Rozbudowa dróg wojewódzkich nr 545 i 604 z przebudową 2 skrzyżowań w m. Nidzica wraz ze wschodnim wylotem drogi nr 604</v>
          </cell>
          <cell r="O1047" t="str">
            <v>Wydatki</v>
          </cell>
          <cell r="P1047" t="str">
            <v>Bieżący</v>
          </cell>
        </row>
        <row r="1048">
          <cell r="G1048" t="str">
            <v>Rozbudowa dróg wojewódzkich nr 545 i 604 z przebudową 2 skrzyżowań w m. Nidzica wraz ze wschodnim wylotem drogi nr 604</v>
          </cell>
          <cell r="O1048" t="str">
            <v>Wydatki</v>
          </cell>
          <cell r="P1048" t="str">
            <v>Bieżący</v>
          </cell>
        </row>
        <row r="1049">
          <cell r="G1049" t="str">
            <v>Rozbudowa dróg wojewódzkich nr 545 i 604 z przebudową 2 skrzyżowań w m. Nidzica wraz ze wschodnim wylotem drogi nr 604</v>
          </cell>
          <cell r="O1049" t="str">
            <v>Wydatki</v>
          </cell>
          <cell r="P1049" t="str">
            <v>Bieżący</v>
          </cell>
        </row>
        <row r="1050">
          <cell r="G1050" t="str">
            <v>Rozbudowa dróg wojewódzkich nr 545 i 604 z przebudową 2 skrzyżowań w m. Nidzica wraz ze wschodnim wylotem drogi nr 604</v>
          </cell>
          <cell r="O1050" t="str">
            <v>Wydatki</v>
          </cell>
          <cell r="P1050" t="str">
            <v>Bieżący</v>
          </cell>
        </row>
        <row r="1051">
          <cell r="G1051" t="str">
            <v>Rozbudowa dróg wojewódzkich nr 545 i 604 z przebudową 2 skrzyżowań w m. Nidzica wraz ze wschodnim wylotem drogi nr 604</v>
          </cell>
          <cell r="O1051" t="str">
            <v>Wydatki</v>
          </cell>
          <cell r="P1051" t="str">
            <v>Bieżący</v>
          </cell>
        </row>
        <row r="1052">
          <cell r="G1052" t="str">
            <v>Rozbudowa dróg wojewódzkich nr 545 i 604 z przebudową 2 skrzyżowań w m. Nidzica wraz ze wschodnim wylotem drogi nr 604</v>
          </cell>
          <cell r="O1052" t="str">
            <v>Wydatki</v>
          </cell>
          <cell r="P1052" t="str">
            <v>Bieżący</v>
          </cell>
        </row>
        <row r="1053">
          <cell r="G1053" t="str">
            <v>Rozbudowa dróg wojewódzkich nr 545 i 604 z przebudową 2 skrzyżowań w m. Nidzica wraz ze wschodnim wylotem drogi nr 604</v>
          </cell>
          <cell r="O1053" t="str">
            <v>Wydatki</v>
          </cell>
          <cell r="P1053" t="str">
            <v>Bieżący</v>
          </cell>
        </row>
        <row r="1054">
          <cell r="G1054" t="str">
            <v>Rozbudowa dróg wojewódzkich nr 545 i 604 z przebudową 2 skrzyżowań w m. Nidzica wraz ze wschodnim wylotem drogi nr 604</v>
          </cell>
          <cell r="O1054" t="str">
            <v>Wydatki</v>
          </cell>
          <cell r="P1054" t="str">
            <v>Bieżący</v>
          </cell>
        </row>
        <row r="1055">
          <cell r="G1055" t="str">
            <v>Rozbudowa dróg wojewódzkich nr 545 i 604 z przebudową 2 skrzyżowań w m. Nidzica wraz ze wschodnim wylotem drogi nr 604</v>
          </cell>
          <cell r="O1055" t="str">
            <v>Wydatki</v>
          </cell>
          <cell r="P1055" t="str">
            <v>Bieżący</v>
          </cell>
        </row>
        <row r="1056">
          <cell r="G1056" t="str">
            <v>Rozbudowa dróg wojewódzkich nr 545 i 604 z przebudową 2 skrzyżowań w m. Nidzica wraz ze wschodnim wylotem drogi nr 604</v>
          </cell>
          <cell r="O1056" t="str">
            <v>Wydatki</v>
          </cell>
          <cell r="P1056" t="str">
            <v>Bieżący</v>
          </cell>
        </row>
        <row r="1057">
          <cell r="G1057" t="str">
            <v>Rozbudowa dróg wojewódzkich nr 545 i 604 z przebudową 2 skrzyżowań w m. Nidzica wraz ze wschodnim wylotem drogi nr 604</v>
          </cell>
          <cell r="O1057" t="str">
            <v>Wydatki</v>
          </cell>
          <cell r="P1057" t="str">
            <v>Bieżący</v>
          </cell>
        </row>
        <row r="1058">
          <cell r="G1058" t="str">
            <v>Rozbudowa dróg wojewódzkich nr 545 i 604 z przebudową 2 skrzyżowań w m. Nidzica wraz ze wschodnim wylotem drogi nr 604</v>
          </cell>
          <cell r="O1058" t="str">
            <v>Wydatki</v>
          </cell>
          <cell r="P1058" t="str">
            <v>Bieżący</v>
          </cell>
        </row>
        <row r="1059">
          <cell r="G1059" t="str">
            <v>Rozbudowa dróg wojewódzkich nr 545 i 604 z przebudową 2 skrzyżowań w m. Nidzica wraz ze wschodnim wylotem drogi nr 604</v>
          </cell>
          <cell r="O1059" t="str">
            <v>Wydatki</v>
          </cell>
          <cell r="P1059" t="str">
            <v>Bieżący</v>
          </cell>
        </row>
        <row r="1060">
          <cell r="G1060" t="str">
            <v>Rozbudowa dróg wojewódzkich nr 545 i 604 z przebudową 2 skrzyżowań w m. Nidzica wraz ze wschodnim wylotem drogi nr 604</v>
          </cell>
          <cell r="O1060" t="str">
            <v>Wydatki</v>
          </cell>
          <cell r="P1060" t="str">
            <v>Bieżący</v>
          </cell>
        </row>
        <row r="1061">
          <cell r="G1061" t="str">
            <v>Rozbudowa dróg wojewódzkich nr 545 i 604 z przebudową 2 skrzyżowań w m. Nidzica wraz ze wschodnim wylotem drogi nr 604</v>
          </cell>
          <cell r="O1061" t="str">
            <v>Wydatki</v>
          </cell>
          <cell r="P1061" t="str">
            <v>Bieżący</v>
          </cell>
        </row>
        <row r="1062">
          <cell r="G1062" t="str">
            <v>Rozbudowa dróg wojewódzkich nr 545 i 604 z przebudową 2 skrzyżowań w m. Nidzica wraz ze wschodnim wylotem drogi nr 604</v>
          </cell>
          <cell r="O1062" t="str">
            <v>Wydatki</v>
          </cell>
          <cell r="P1062" t="str">
            <v>Bieżący</v>
          </cell>
        </row>
        <row r="1063">
          <cell r="G1063" t="str">
            <v>Rozbudowa dróg wojewódzkich nr 545 i 604 z przebudową 2 skrzyżowań w m. Nidzica wraz ze wschodnim wylotem drogi nr 604</v>
          </cell>
          <cell r="O1063" t="str">
            <v>Wydatki</v>
          </cell>
          <cell r="P1063" t="str">
            <v>Bieżący</v>
          </cell>
        </row>
        <row r="1064">
          <cell r="G1064" t="str">
            <v>Rozbudowa dróg wojewódzkich nr 545 i 604 z przebudową 2 skrzyżowań w m. Nidzica wraz ze wschodnim wylotem drogi nr 604</v>
          </cell>
          <cell r="O1064" t="str">
            <v>Wydatki</v>
          </cell>
          <cell r="P1064" t="str">
            <v>Bieżący</v>
          </cell>
        </row>
        <row r="1065">
          <cell r="G1065" t="str">
            <v>Rozbudowa dróg wojewódzkich nr 545 i 604 z przebudową 2 skrzyżowań w m. Nidzica wraz ze wschodnim wylotem drogi nr 604</v>
          </cell>
          <cell r="O1065" t="str">
            <v>Wydatki</v>
          </cell>
          <cell r="P1065" t="str">
            <v>Majątkowy</v>
          </cell>
        </row>
        <row r="1066">
          <cell r="G1066" t="str">
            <v>Rozbudowa dróg wojewódzkich nr 545 i 604 z przebudową 2 skrzyżowań w m. Nidzica wraz ze wschodnim wylotem drogi nr 604</v>
          </cell>
          <cell r="O1066" t="str">
            <v>Wydatki</v>
          </cell>
          <cell r="P1066" t="str">
            <v>Majątkowy</v>
          </cell>
        </row>
        <row r="1067">
          <cell r="G1067" t="str">
            <v>Rozbudowa dróg wojewódzkich nr 545 i 604 z przebudową 2 skrzyżowań w m. Nidzica wraz ze wschodnim wylotem drogi nr 604</v>
          </cell>
          <cell r="O1067" t="str">
            <v>Wydatki</v>
          </cell>
          <cell r="P1067" t="str">
            <v>Majątkowy</v>
          </cell>
        </row>
        <row r="1068">
          <cell r="G1068" t="str">
            <v>Rozbudowa dróg wojewódzkich nr 545 i 604 z przebudową 2 skrzyżowań w m. Nidzica wraz ze wschodnim wylotem drogi nr 604</v>
          </cell>
          <cell r="O1068" t="str">
            <v>Wydatki</v>
          </cell>
          <cell r="P1068" t="str">
            <v>Majątkowy</v>
          </cell>
        </row>
        <row r="1069">
          <cell r="G1069" t="str">
            <v>Rozbudowa dróg wojewódzkich nr 545 i 604 z przebudową 2 skrzyżowań w m. Nidzica wraz ze wschodnim wylotem drogi nr 604</v>
          </cell>
          <cell r="O1069" t="str">
            <v>Wydatki</v>
          </cell>
          <cell r="P1069" t="str">
            <v>Majątkowy</v>
          </cell>
        </row>
        <row r="1070">
          <cell r="G1070" t="str">
            <v>Rozbudowa dróg wojewódzkich nr 545 i 604 z przebudową 2 skrzyżowań w m. Nidzica wraz ze wschodnim wylotem drogi nr 604</v>
          </cell>
          <cell r="O1070" t="str">
            <v>Wydatki</v>
          </cell>
          <cell r="P1070" t="str">
            <v>Majątkowy</v>
          </cell>
        </row>
        <row r="1071">
          <cell r="G1071" t="str">
            <v>Rozbudowa dróg wojewódzkich nr 545 i 604 z przebudową 2 skrzyżowań w m. Nidzica wraz ze wschodnim wylotem drogi nr 604</v>
          </cell>
          <cell r="O1071" t="str">
            <v>Wydatki</v>
          </cell>
          <cell r="P1071" t="str">
            <v>Bieżący</v>
          </cell>
        </row>
        <row r="1072">
          <cell r="G1072" t="str">
            <v>Rozbudowa dróg wojewódzkich nr 545 i 604 z przebudową 2 skrzyżowań w m. Nidzica wraz ze wschodnim wylotem drogi nr 604</v>
          </cell>
          <cell r="O1072" t="str">
            <v>Wydatki</v>
          </cell>
          <cell r="P1072" t="str">
            <v>Bieżący</v>
          </cell>
        </row>
        <row r="1073">
          <cell r="G1073" t="str">
            <v>Rozbudowa dróg wojewódzkich nr 545 i 604 z przebudową 2 skrzyżowań w m. Nidzica wraz ze wschodnim wylotem drogi nr 604</v>
          </cell>
          <cell r="O1073" t="str">
            <v>Wydatki</v>
          </cell>
          <cell r="P1073" t="str">
            <v>Bieżący</v>
          </cell>
        </row>
        <row r="1074">
          <cell r="G1074" t="str">
            <v>Rozbudowa dróg wojewódzkich nr 545 i 604 z przebudową 2 skrzyżowań w m. Nidzica wraz ze wschodnim wylotem drogi nr 604</v>
          </cell>
          <cell r="O1074" t="str">
            <v>Wydatki</v>
          </cell>
          <cell r="P1074" t="str">
            <v>Bieżący</v>
          </cell>
        </row>
        <row r="1075">
          <cell r="G1075" t="str">
            <v>Rozbudowa dróg wojewódzkich nr 545 i 604 z przebudową 2 skrzyżowań w m. Nidzica wraz ze wschodnim wylotem drogi nr 604</v>
          </cell>
          <cell r="O1075" t="str">
            <v>Wydatki</v>
          </cell>
          <cell r="P1075" t="str">
            <v>Bieżący</v>
          </cell>
        </row>
        <row r="1076">
          <cell r="G1076" t="str">
            <v>Rozbudowa dróg wojewódzkich nr 545 i 604 z przebudową 2 skrzyżowań w m. Nidzica wraz ze wschodnim wylotem drogi nr 604</v>
          </cell>
          <cell r="O1076" t="str">
            <v>Wydatki</v>
          </cell>
          <cell r="P1076" t="str">
            <v>Bieżący</v>
          </cell>
        </row>
        <row r="1077">
          <cell r="G1077" t="str">
            <v>Rozbudowa dróg wojewódzkich nr 545 i 604 z przebudową 2 skrzyżowań w m. Nidzica wraz ze wschodnim wylotem drogi nr 604</v>
          </cell>
          <cell r="O1077" t="str">
            <v>Wydatki</v>
          </cell>
          <cell r="P1077" t="str">
            <v>Bieżący</v>
          </cell>
        </row>
        <row r="1078">
          <cell r="G1078" t="str">
            <v>Rozbudowa dróg wojewódzkich nr 545 i 604 z przebudową 2 skrzyżowań w m. Nidzica wraz ze wschodnim wylotem drogi nr 604</v>
          </cell>
          <cell r="O1078" t="str">
            <v>Wydatki</v>
          </cell>
          <cell r="P1078" t="str">
            <v>Bieżący</v>
          </cell>
        </row>
        <row r="1079">
          <cell r="G1079" t="str">
            <v>Rozbudowa dróg wojewódzkich nr 545 i 604 z przebudową 2 skrzyżowań w m. Nidzica wraz ze wschodnim wylotem drogi nr 604</v>
          </cell>
          <cell r="O1079" t="str">
            <v>Wydatki</v>
          </cell>
          <cell r="P1079" t="str">
            <v>Bieżący</v>
          </cell>
        </row>
        <row r="1080">
          <cell r="G1080" t="str">
            <v>Rozbudowa dróg wojewódzkich nr 545 i 604 z przebudową 2 skrzyżowań w m. Nidzica wraz ze wschodnim wylotem drogi nr 604</v>
          </cell>
          <cell r="O1080" t="str">
            <v>Wydatki</v>
          </cell>
          <cell r="P1080" t="str">
            <v>Bieżący</v>
          </cell>
        </row>
        <row r="1081">
          <cell r="G1081" t="str">
            <v>Rozbudowa dróg wojewódzkich nr 545 i 604 z przebudową 2 skrzyżowań w m. Nidzica wraz ze wschodnim wylotem drogi nr 604</v>
          </cell>
          <cell r="O1081" t="str">
            <v>Wydatki</v>
          </cell>
          <cell r="P1081" t="str">
            <v>Bieżący</v>
          </cell>
        </row>
        <row r="1082">
          <cell r="G1082" t="str">
            <v>Rozbudowa dróg wojewódzkich nr 545 i 604 z przebudową 2 skrzyżowań w m. Nidzica wraz ze wschodnim wylotem drogi nr 604</v>
          </cell>
          <cell r="O1082" t="str">
            <v>Wydatki</v>
          </cell>
          <cell r="P1082" t="str">
            <v>Bieżący</v>
          </cell>
        </row>
        <row r="1083">
          <cell r="G1083" t="str">
            <v>Rozbudowa dróg wojewódzkich nr 545 i 604 z przebudową 2 skrzyżowań w m. Nidzica wraz ze wschodnim wylotem drogi nr 604</v>
          </cell>
          <cell r="O1083" t="str">
            <v>Wydatki</v>
          </cell>
          <cell r="P1083" t="str">
            <v>Bieżący</v>
          </cell>
        </row>
        <row r="1084">
          <cell r="G1084" t="str">
            <v>Rozbudowa dróg wojewódzkich nr 545 i 604 z przebudową 2 skrzyżowań w m. Nidzica wraz ze wschodnim wylotem drogi nr 604</v>
          </cell>
          <cell r="O1084" t="str">
            <v>Wydatki</v>
          </cell>
          <cell r="P1084" t="str">
            <v>Bieżący</v>
          </cell>
        </row>
        <row r="1085">
          <cell r="G1085" t="str">
            <v>Rozbudowa dróg wojewódzkich nr 545 i 604 z przebudową 2 skrzyżowań w m. Nidzica wraz ze wschodnim wylotem drogi nr 604</v>
          </cell>
          <cell r="O1085" t="str">
            <v>Wydatki</v>
          </cell>
          <cell r="P1085" t="str">
            <v>Bieżący</v>
          </cell>
        </row>
        <row r="1086">
          <cell r="G1086" t="str">
            <v>Rozbudowa dróg wojewódzkich nr 545 i 604 z przebudową 2 skrzyżowań w m. Nidzica wraz ze wschodnim wylotem drogi nr 604</v>
          </cell>
          <cell r="O1086" t="str">
            <v>Wydatki</v>
          </cell>
          <cell r="P1086" t="str">
            <v>Bieżący</v>
          </cell>
        </row>
        <row r="1087">
          <cell r="G1087" t="str">
            <v>Rozbudowa dróg wojewódzkich nr 545 i 604 z przebudową 2 skrzyżowań w m. Nidzica wraz ze wschodnim wylotem drogi nr 604</v>
          </cell>
          <cell r="O1087" t="str">
            <v>Wydatki</v>
          </cell>
          <cell r="P1087" t="str">
            <v>Bieżący</v>
          </cell>
        </row>
        <row r="1088">
          <cell r="G1088" t="str">
            <v>Rozbudowa dróg wojewódzkich nr 545 i 604 z przebudową 2 skrzyżowań w m. Nidzica wraz ze wschodnim wylotem drogi nr 604</v>
          </cell>
          <cell r="O1088" t="str">
            <v>Wydatki</v>
          </cell>
          <cell r="P1088" t="str">
            <v>Bieżący</v>
          </cell>
        </row>
        <row r="1089">
          <cell r="G1089" t="str">
            <v>Rozbudowa dróg wojewódzkich nr 545 i 604 z przebudową 2 skrzyżowań w m. Nidzica wraz ze wschodnim wylotem drogi nr 604</v>
          </cell>
          <cell r="O1089" t="str">
            <v>Wydatki</v>
          </cell>
          <cell r="P1089" t="str">
            <v>Majątkowy</v>
          </cell>
        </row>
        <row r="1090">
          <cell r="G1090" t="str">
            <v>Rozbudowa dróg wojewódzkich nr 545 i 604 z przebudową 2 skrzyżowań w m. Nidzica wraz ze wschodnim wylotem drogi nr 604</v>
          </cell>
          <cell r="O1090" t="str">
            <v>Wydatki</v>
          </cell>
          <cell r="P1090" t="str">
            <v>Majątkowy</v>
          </cell>
        </row>
        <row r="1091">
          <cell r="G1091" t="str">
            <v>Rozbudowa dróg wojewódzkich nr 545 i 604 z przebudową 2 skrzyżowań w m. Nidzica wraz ze wschodnim wylotem drogi nr 604</v>
          </cell>
          <cell r="O1091" t="str">
            <v>Wydatki</v>
          </cell>
          <cell r="P1091" t="str">
            <v>Majątkowy</v>
          </cell>
        </row>
        <row r="1092">
          <cell r="G1092" t="str">
            <v>Rozbudowa dróg wojewódzkich nr 545 i 604 z przebudową 2 skrzyżowań w m. Nidzica wraz ze wschodnim wylotem drogi nr 604</v>
          </cell>
          <cell r="O1092" t="str">
            <v>Wydatki</v>
          </cell>
          <cell r="P1092" t="str">
            <v>Majątkowy</v>
          </cell>
        </row>
        <row r="1093">
          <cell r="G1093" t="str">
            <v>Rozbudowa dróg wojewódzkich nr 545 i 604 z przebudową 2 skrzyżowań w m. Nidzica wraz ze wschodnim wylotem drogi nr 604</v>
          </cell>
          <cell r="O1093" t="str">
            <v>Wydatki</v>
          </cell>
          <cell r="P1093" t="str">
            <v>Majątkowy</v>
          </cell>
        </row>
        <row r="1094">
          <cell r="G1094" t="str">
            <v>Rozbudowa dróg wojewódzkich nr 545 i 604 z przebudową 2 skrzyżowań w m. Nidzica wraz ze wschodnim wylotem drogi nr 604</v>
          </cell>
          <cell r="O1094" t="str">
            <v>Wydatki</v>
          </cell>
          <cell r="P1094" t="str">
            <v>Majątkowy</v>
          </cell>
        </row>
        <row r="1095">
          <cell r="G1095" t="str">
            <v>Rozbudowa dróg wojewódzkich nr 545 i 604 z przebudową 2 skrzyżowań w m. Nidzica wraz ze wschodnim wylotem drogi nr 604</v>
          </cell>
          <cell r="O1095" t="str">
            <v>Dochody</v>
          </cell>
          <cell r="P1095" t="str">
            <v>Bieżący</v>
          </cell>
        </row>
        <row r="1096">
          <cell r="G1096" t="str">
            <v>Rozbudowa dróg wojewódzkich nr 545 i 604 z przebudową 2 skrzyżowań w m. Nidzica wraz ze wschodnim wylotem drogi nr 604</v>
          </cell>
          <cell r="O1096" t="str">
            <v>Dochody</v>
          </cell>
          <cell r="P1096" t="str">
            <v>Bieżący</v>
          </cell>
        </row>
        <row r="1097">
          <cell r="G1097" t="str">
            <v>Rozbudowa dróg wojewódzkich nr 545 i 604 z przebudową 2 skrzyżowań w m. Nidzica wraz ze wschodnim wylotem drogi nr 604</v>
          </cell>
          <cell r="O1097" t="str">
            <v>Dochody</v>
          </cell>
          <cell r="P1097" t="str">
            <v>Bieżący</v>
          </cell>
        </row>
        <row r="1098">
          <cell r="G1098" t="str">
            <v>Rozbudowa dróg wojewódzkich nr 545 i 604 z przebudową 2 skrzyżowań w m. Nidzica wraz ze wschodnim wylotem drogi nr 604</v>
          </cell>
          <cell r="O1098" t="str">
            <v>Dochody</v>
          </cell>
          <cell r="P1098" t="str">
            <v>Bieżący</v>
          </cell>
        </row>
        <row r="1099">
          <cell r="G1099" t="str">
            <v>Rozbudowa dróg wojewódzkich nr 545 i 604 z przebudową 2 skrzyżowań w m. Nidzica wraz ze wschodnim wylotem drogi nr 604</v>
          </cell>
          <cell r="O1099" t="str">
            <v>Dochody</v>
          </cell>
          <cell r="P1099" t="str">
            <v>Bieżący</v>
          </cell>
        </row>
        <row r="1100">
          <cell r="G1100" t="str">
            <v>Rozbudowa dróg wojewódzkich nr 545 i 604 z przebudową 2 skrzyżowań w m. Nidzica wraz ze wschodnim wylotem drogi nr 604</v>
          </cell>
          <cell r="O1100" t="str">
            <v>Dochody</v>
          </cell>
          <cell r="P1100" t="str">
            <v>Bieżący</v>
          </cell>
        </row>
        <row r="1101">
          <cell r="G1101" t="str">
            <v>Rozbudowa dróg wojewódzkich nr 545 i 604 z przebudową 2 skrzyżowań w m. Nidzica wraz ze wschodnim wylotem drogi nr 604</v>
          </cell>
          <cell r="O1101" t="str">
            <v>Dochody</v>
          </cell>
          <cell r="P1101" t="str">
            <v>Majątkowy</v>
          </cell>
        </row>
        <row r="1102">
          <cell r="G1102" t="str">
            <v>Rozbudowa dróg wojewódzkich nr 545 i 604 z przebudową 2 skrzyżowań w m. Nidzica wraz ze wschodnim wylotem drogi nr 604</v>
          </cell>
          <cell r="O1102" t="str">
            <v>Dochody</v>
          </cell>
          <cell r="P1102" t="str">
            <v>Majątkowy</v>
          </cell>
        </row>
        <row r="1103">
          <cell r="G1103" t="str">
            <v>Rozbudowa dróg wojewódzkich nr 545 i 604 z przebudową 2 skrzyżowań w m. Nidzica wraz ze wschodnim wylotem drogi nr 604</v>
          </cell>
          <cell r="O1103" t="str">
            <v>Dochody</v>
          </cell>
          <cell r="P1103" t="str">
            <v>Majątkowy</v>
          </cell>
        </row>
        <row r="1104">
          <cell r="G1104" t="str">
            <v>Rozbudowa dróg wojewódzkich nr 545 i 604 z przebudową 2 skrzyżowań w m. Nidzica wraz ze wschodnim wylotem drogi nr 604</v>
          </cell>
          <cell r="O1104" t="str">
            <v>Dochody</v>
          </cell>
          <cell r="P1104" t="str">
            <v>Majątkowy</v>
          </cell>
        </row>
        <row r="1105">
          <cell r="G1105" t="str">
            <v>Rozbudowa dróg wojewódzkich nr 545 i 604 z przebudową 2 skrzyżowań w m. Nidzica wraz ze wschodnim wylotem drogi nr 604</v>
          </cell>
          <cell r="O1105" t="str">
            <v>Dochody</v>
          </cell>
          <cell r="P1105" t="str">
            <v>Majątkowy</v>
          </cell>
        </row>
        <row r="1106">
          <cell r="G1106" t="str">
            <v>Rozbudowa dróg wojewódzkich nr 545 i 604 z przebudową 2 skrzyżowań w m. Nidzica wraz ze wschodnim wylotem drogi nr 604</v>
          </cell>
          <cell r="O1106" t="str">
            <v>Dochody</v>
          </cell>
          <cell r="P1106" t="str">
            <v>Majątkowy</v>
          </cell>
        </row>
        <row r="1107">
          <cell r="G1107" t="str">
            <v>Rozbudowa drogi wojewódzkiej nr 526 na odcinku Śliwica - Kąty</v>
          </cell>
          <cell r="O1107" t="str">
            <v>Wydatki</v>
          </cell>
          <cell r="P1107" t="str">
            <v>Bieżący</v>
          </cell>
        </row>
        <row r="1108">
          <cell r="G1108" t="str">
            <v>Rozbudowa drogi wojewódzkiej nr 526 na odcinku Śliwica - Kąty</v>
          </cell>
          <cell r="O1108" t="str">
            <v>Wydatki</v>
          </cell>
          <cell r="P1108" t="str">
            <v>Bieżący</v>
          </cell>
        </row>
        <row r="1109">
          <cell r="G1109" t="str">
            <v>Rozbudowa drogi wojewódzkiej nr 526 na odcinku Śliwica - Kąty</v>
          </cell>
          <cell r="O1109" t="str">
            <v>Wydatki</v>
          </cell>
          <cell r="P1109" t="str">
            <v>Bieżący</v>
          </cell>
        </row>
        <row r="1110">
          <cell r="G1110" t="str">
            <v>Rozbudowa drogi wojewódzkiej nr 526 na odcinku Śliwica - Kąty</v>
          </cell>
          <cell r="O1110" t="str">
            <v>Wydatki</v>
          </cell>
          <cell r="P1110" t="str">
            <v>Bieżący</v>
          </cell>
        </row>
        <row r="1111">
          <cell r="G1111" t="str">
            <v>Rozbudowa drogi wojewódzkiej nr 526 na odcinku Śliwica - Kąty</v>
          </cell>
          <cell r="O1111" t="str">
            <v>Wydatki</v>
          </cell>
          <cell r="P1111" t="str">
            <v>Bieżący</v>
          </cell>
        </row>
        <row r="1112">
          <cell r="G1112" t="str">
            <v>Rozbudowa drogi wojewódzkiej nr 526 na odcinku Śliwica - Kąty</v>
          </cell>
          <cell r="O1112" t="str">
            <v>Wydatki</v>
          </cell>
          <cell r="P1112" t="str">
            <v>Bieżący</v>
          </cell>
        </row>
        <row r="1113">
          <cell r="G1113" t="str">
            <v>Rozbudowa drogi wojewódzkiej nr 526 na odcinku Śliwica - Kąty</v>
          </cell>
          <cell r="O1113" t="str">
            <v>Wydatki</v>
          </cell>
          <cell r="P1113" t="str">
            <v>Bieżący</v>
          </cell>
        </row>
        <row r="1114">
          <cell r="G1114" t="str">
            <v>Rozbudowa drogi wojewódzkiej nr 526 na odcinku Śliwica - Kąty</v>
          </cell>
          <cell r="O1114" t="str">
            <v>Wydatki</v>
          </cell>
          <cell r="P1114" t="str">
            <v>Bieżący</v>
          </cell>
        </row>
        <row r="1115">
          <cell r="G1115" t="str">
            <v>Rozbudowa drogi wojewódzkiej nr 526 na odcinku Śliwica - Kąty</v>
          </cell>
          <cell r="O1115" t="str">
            <v>Wydatki</v>
          </cell>
          <cell r="P1115" t="str">
            <v>Bieżący</v>
          </cell>
        </row>
        <row r="1116">
          <cell r="G1116" t="str">
            <v>Rozbudowa drogi wojewódzkiej nr 526 na odcinku Śliwica - Kąty</v>
          </cell>
          <cell r="O1116" t="str">
            <v>Wydatki</v>
          </cell>
          <cell r="P1116" t="str">
            <v>Bieżący</v>
          </cell>
        </row>
        <row r="1117">
          <cell r="G1117" t="str">
            <v>Rozbudowa drogi wojewódzkiej nr 526 na odcinku Śliwica - Kąty</v>
          </cell>
          <cell r="O1117" t="str">
            <v>Wydatki</v>
          </cell>
          <cell r="P1117" t="str">
            <v>Bieżący</v>
          </cell>
        </row>
        <row r="1118">
          <cell r="G1118" t="str">
            <v>Rozbudowa drogi wojewódzkiej nr 526 na odcinku Śliwica - Kąty</v>
          </cell>
          <cell r="O1118" t="str">
            <v>Wydatki</v>
          </cell>
          <cell r="P1118" t="str">
            <v>Bieżący</v>
          </cell>
        </row>
        <row r="1119">
          <cell r="G1119" t="str">
            <v>Rozbudowa drogi wojewódzkiej nr 526 na odcinku Śliwica - Kąty</v>
          </cell>
          <cell r="O1119" t="str">
            <v>Wydatki</v>
          </cell>
          <cell r="P1119" t="str">
            <v>Bieżący</v>
          </cell>
        </row>
        <row r="1120">
          <cell r="G1120" t="str">
            <v>Rozbudowa drogi wojewódzkiej nr 526 na odcinku Śliwica - Kąty</v>
          </cell>
          <cell r="O1120" t="str">
            <v>Wydatki</v>
          </cell>
          <cell r="P1120" t="str">
            <v>Bieżący</v>
          </cell>
        </row>
        <row r="1121">
          <cell r="G1121" t="str">
            <v>Rozbudowa drogi wojewódzkiej nr 526 na odcinku Śliwica - Kąty</v>
          </cell>
          <cell r="O1121" t="str">
            <v>Wydatki</v>
          </cell>
          <cell r="P1121" t="str">
            <v>Bieżący</v>
          </cell>
        </row>
        <row r="1122">
          <cell r="G1122" t="str">
            <v>Rozbudowa drogi wojewódzkiej nr 526 na odcinku Śliwica - Kąty</v>
          </cell>
          <cell r="O1122" t="str">
            <v>Wydatki</v>
          </cell>
          <cell r="P1122" t="str">
            <v>Bieżący</v>
          </cell>
        </row>
        <row r="1123">
          <cell r="G1123" t="str">
            <v>Rozbudowa drogi wojewódzkiej nr 526 na odcinku Śliwica - Kąty</v>
          </cell>
          <cell r="O1123" t="str">
            <v>Wydatki</v>
          </cell>
          <cell r="P1123" t="str">
            <v>Bieżący</v>
          </cell>
        </row>
        <row r="1124">
          <cell r="G1124" t="str">
            <v>Rozbudowa drogi wojewódzkiej nr 526 na odcinku Śliwica - Kąty</v>
          </cell>
          <cell r="O1124" t="str">
            <v>Wydatki</v>
          </cell>
          <cell r="P1124" t="str">
            <v>Bieżący</v>
          </cell>
        </row>
        <row r="1125">
          <cell r="G1125" t="str">
            <v>Rozbudowa drogi wojewódzkiej nr 526 na odcinku Śliwica - Kąty</v>
          </cell>
          <cell r="O1125" t="str">
            <v>Wydatki</v>
          </cell>
          <cell r="P1125" t="str">
            <v>Bieżący</v>
          </cell>
        </row>
        <row r="1126">
          <cell r="G1126" t="str">
            <v>Rozbudowa drogi wojewódzkiej nr 526 na odcinku Śliwica - Kąty</v>
          </cell>
          <cell r="O1126" t="str">
            <v>Wydatki</v>
          </cell>
          <cell r="P1126" t="str">
            <v>Bieżący</v>
          </cell>
        </row>
        <row r="1127">
          <cell r="G1127" t="str">
            <v>Rozbudowa drogi wojewódzkiej nr 526 na odcinku Śliwica - Kąty</v>
          </cell>
          <cell r="O1127" t="str">
            <v>Wydatki</v>
          </cell>
          <cell r="P1127" t="str">
            <v>Bieżący</v>
          </cell>
        </row>
        <row r="1128">
          <cell r="G1128" t="str">
            <v>Rozbudowa drogi wojewódzkiej nr 526 na odcinku Śliwica - Kąty</v>
          </cell>
          <cell r="O1128" t="str">
            <v>Wydatki</v>
          </cell>
          <cell r="P1128" t="str">
            <v>Bieżący</v>
          </cell>
        </row>
        <row r="1129">
          <cell r="G1129" t="str">
            <v>Rozbudowa drogi wojewódzkiej nr 526 na odcinku Śliwica - Kąty</v>
          </cell>
          <cell r="O1129" t="str">
            <v>Wydatki</v>
          </cell>
          <cell r="P1129" t="str">
            <v>Bieżący</v>
          </cell>
        </row>
        <row r="1130">
          <cell r="G1130" t="str">
            <v>Rozbudowa drogi wojewódzkiej nr 526 na odcinku Śliwica - Kąty</v>
          </cell>
          <cell r="O1130" t="str">
            <v>Wydatki</v>
          </cell>
          <cell r="P1130" t="str">
            <v>Bieżący</v>
          </cell>
        </row>
        <row r="1131">
          <cell r="G1131" t="str">
            <v>Rozbudowa drogi wojewódzkiej nr 526 na odcinku Śliwica - Kąty</v>
          </cell>
          <cell r="K1131">
            <v>191136</v>
          </cell>
          <cell r="O1131" t="str">
            <v>Wydatki</v>
          </cell>
          <cell r="P1131" t="str">
            <v>Majątkowy</v>
          </cell>
        </row>
        <row r="1132">
          <cell r="G1132" t="str">
            <v>Rozbudowa drogi wojewódzkiej nr 526 na odcinku Śliwica - Kąty</v>
          </cell>
          <cell r="O1132" t="str">
            <v>Wydatki</v>
          </cell>
          <cell r="P1132" t="str">
            <v>Majątkowy</v>
          </cell>
        </row>
        <row r="1133">
          <cell r="G1133" t="str">
            <v>Rozbudowa drogi wojewódzkiej nr 526 na odcinku Śliwica - Kąty</v>
          </cell>
          <cell r="O1133" t="str">
            <v>Wydatki</v>
          </cell>
          <cell r="P1133" t="str">
            <v>Majątkowy</v>
          </cell>
        </row>
        <row r="1134">
          <cell r="G1134" t="str">
            <v>Rozbudowa drogi wojewódzkiej nr 526 na odcinku Śliwica - Kąty</v>
          </cell>
          <cell r="O1134" t="str">
            <v>Wydatki</v>
          </cell>
          <cell r="P1134" t="str">
            <v>Majątkowy</v>
          </cell>
        </row>
        <row r="1135">
          <cell r="G1135" t="str">
            <v>Rozbudowa drogi wojewódzkiej nr 526 na odcinku Śliwica - Kąty</v>
          </cell>
          <cell r="O1135" t="str">
            <v>Wydatki</v>
          </cell>
          <cell r="P1135" t="str">
            <v>Majątkowy</v>
          </cell>
        </row>
        <row r="1136">
          <cell r="G1136" t="str">
            <v>Rozbudowa drogi wojewódzkiej nr 526 na odcinku Śliwica - Kąty</v>
          </cell>
          <cell r="O1136" t="str">
            <v>Wydatki</v>
          </cell>
          <cell r="P1136" t="str">
            <v>Majątkowy</v>
          </cell>
        </row>
        <row r="1137">
          <cell r="G1137" t="str">
            <v>Rozbudowa drogi wojewódzkiej nr 526 na odcinku Śliwica - Kąty</v>
          </cell>
          <cell r="O1137" t="str">
            <v>Wydatki</v>
          </cell>
          <cell r="P1137" t="str">
            <v>Bieżący</v>
          </cell>
        </row>
        <row r="1138">
          <cell r="G1138" t="str">
            <v>Rozbudowa drogi wojewódzkiej nr 526 na odcinku Śliwica - Kąty</v>
          </cell>
          <cell r="O1138" t="str">
            <v>Wydatki</v>
          </cell>
          <cell r="P1138" t="str">
            <v>Bieżący</v>
          </cell>
        </row>
        <row r="1139">
          <cell r="G1139" t="str">
            <v>Rozbudowa drogi wojewódzkiej nr 526 na odcinku Śliwica - Kąty</v>
          </cell>
          <cell r="O1139" t="str">
            <v>Wydatki</v>
          </cell>
          <cell r="P1139" t="str">
            <v>Bieżący</v>
          </cell>
        </row>
        <row r="1140">
          <cell r="G1140" t="str">
            <v>Rozbudowa drogi wojewódzkiej nr 526 na odcinku Śliwica - Kąty</v>
          </cell>
          <cell r="O1140" t="str">
            <v>Wydatki</v>
          </cell>
          <cell r="P1140" t="str">
            <v>Bieżący</v>
          </cell>
        </row>
        <row r="1141">
          <cell r="G1141" t="str">
            <v>Rozbudowa drogi wojewódzkiej nr 526 na odcinku Śliwica - Kąty</v>
          </cell>
          <cell r="O1141" t="str">
            <v>Wydatki</v>
          </cell>
          <cell r="P1141" t="str">
            <v>Bieżący</v>
          </cell>
        </row>
        <row r="1142">
          <cell r="G1142" t="str">
            <v>Rozbudowa drogi wojewódzkiej nr 526 na odcinku Śliwica - Kąty</v>
          </cell>
          <cell r="O1142" t="str">
            <v>Wydatki</v>
          </cell>
          <cell r="P1142" t="str">
            <v>Bieżący</v>
          </cell>
        </row>
        <row r="1143">
          <cell r="G1143" t="str">
            <v>Rozbudowa drogi wojewódzkiej nr 526 na odcinku Śliwica - Kąty</v>
          </cell>
          <cell r="K1143">
            <v>296450</v>
          </cell>
          <cell r="O1143" t="str">
            <v>Wydatki</v>
          </cell>
          <cell r="P1143" t="str">
            <v>Majątkowy</v>
          </cell>
        </row>
        <row r="1144">
          <cell r="G1144" t="str">
            <v>Rozbudowa drogi wojewódzkiej nr 526 na odcinku Śliwica - Kąty</v>
          </cell>
          <cell r="O1144" t="str">
            <v>Wydatki</v>
          </cell>
          <cell r="P1144" t="str">
            <v>Majątkowy</v>
          </cell>
        </row>
        <row r="1145">
          <cell r="G1145" t="str">
            <v>Rozbudowa drogi wojewódzkiej nr 526 na odcinku Śliwica - Kąty</v>
          </cell>
          <cell r="O1145" t="str">
            <v>Wydatki</v>
          </cell>
          <cell r="P1145" t="str">
            <v>Majątkowy</v>
          </cell>
        </row>
        <row r="1146">
          <cell r="G1146" t="str">
            <v>Rozbudowa drogi wojewódzkiej nr 526 na odcinku Śliwica - Kąty</v>
          </cell>
          <cell r="O1146" t="str">
            <v>Wydatki</v>
          </cell>
          <cell r="P1146" t="str">
            <v>Majątkowy</v>
          </cell>
        </row>
        <row r="1147">
          <cell r="G1147" t="str">
            <v>Rozbudowa drogi wojewódzkiej nr 526 na odcinku Śliwica - Kąty</v>
          </cell>
          <cell r="O1147" t="str">
            <v>Wydatki</v>
          </cell>
          <cell r="P1147" t="str">
            <v>Majątkowy</v>
          </cell>
        </row>
        <row r="1148">
          <cell r="G1148" t="str">
            <v>Rozbudowa drogi wojewódzkiej nr 526 na odcinku Śliwica - Kąty</v>
          </cell>
          <cell r="O1148" t="str">
            <v>Wydatki</v>
          </cell>
          <cell r="P1148" t="str">
            <v>Majątkowy</v>
          </cell>
        </row>
        <row r="1149">
          <cell r="G1149" t="str">
            <v>Rozbudowa drogi wojewódzkiej nr 526 na odcinku Śliwica - Kąty</v>
          </cell>
          <cell r="O1149" t="str">
            <v>Dochody</v>
          </cell>
          <cell r="P1149" t="str">
            <v>Bieżący</v>
          </cell>
        </row>
        <row r="1150">
          <cell r="G1150" t="str">
            <v>Rozbudowa drogi wojewódzkiej nr 526 na odcinku Śliwica - Kąty</v>
          </cell>
          <cell r="O1150" t="str">
            <v>Dochody</v>
          </cell>
          <cell r="P1150" t="str">
            <v>Bieżący</v>
          </cell>
        </row>
        <row r="1151">
          <cell r="G1151" t="str">
            <v>Rozbudowa drogi wojewódzkiej nr 526 na odcinku Śliwica - Kąty</v>
          </cell>
          <cell r="O1151" t="str">
            <v>Dochody</v>
          </cell>
          <cell r="P1151" t="str">
            <v>Bieżący</v>
          </cell>
        </row>
        <row r="1152">
          <cell r="G1152" t="str">
            <v>Rozbudowa drogi wojewódzkiej nr 526 na odcinku Śliwica - Kąty</v>
          </cell>
          <cell r="O1152" t="str">
            <v>Dochody</v>
          </cell>
          <cell r="P1152" t="str">
            <v>Bieżący</v>
          </cell>
        </row>
        <row r="1153">
          <cell r="G1153" t="str">
            <v>Rozbudowa drogi wojewódzkiej nr 526 na odcinku Śliwica - Kąty</v>
          </cell>
          <cell r="O1153" t="str">
            <v>Dochody</v>
          </cell>
          <cell r="P1153" t="str">
            <v>Bieżący</v>
          </cell>
        </row>
        <row r="1154">
          <cell r="G1154" t="str">
            <v>Rozbudowa drogi wojewódzkiej nr 526 na odcinku Śliwica - Kąty</v>
          </cell>
          <cell r="O1154" t="str">
            <v>Dochody</v>
          </cell>
          <cell r="P1154" t="str">
            <v>Bieżący</v>
          </cell>
        </row>
        <row r="1155">
          <cell r="G1155" t="str">
            <v>Rozbudowa drogi wojewódzkiej nr 526 na odcinku Śliwica - Kąty</v>
          </cell>
          <cell r="O1155" t="str">
            <v>Dochody</v>
          </cell>
          <cell r="P1155" t="str">
            <v>Majątkowy</v>
          </cell>
        </row>
        <row r="1156">
          <cell r="G1156" t="str">
            <v>Rozbudowa drogi wojewódzkiej nr 526 na odcinku Śliwica - Kąty</v>
          </cell>
          <cell r="O1156" t="str">
            <v>Dochody</v>
          </cell>
          <cell r="P1156" t="str">
            <v>Majątkowy</v>
          </cell>
        </row>
        <row r="1157">
          <cell r="G1157" t="str">
            <v>Rozbudowa drogi wojewódzkiej nr 526 na odcinku Śliwica - Kąty</v>
          </cell>
          <cell r="O1157" t="str">
            <v>Dochody</v>
          </cell>
          <cell r="P1157" t="str">
            <v>Majątkowy</v>
          </cell>
        </row>
        <row r="1158">
          <cell r="G1158" t="str">
            <v>Rozbudowa drogi wojewódzkiej nr 526 na odcinku Śliwica - Kąty</v>
          </cell>
          <cell r="O1158" t="str">
            <v>Dochody</v>
          </cell>
          <cell r="P1158" t="str">
            <v>Majątkowy</v>
          </cell>
        </row>
        <row r="1159">
          <cell r="G1159" t="str">
            <v>Rozbudowa drogi wojewódzkiej nr 526 na odcinku Śliwica - Kąty</v>
          </cell>
          <cell r="O1159" t="str">
            <v>Dochody</v>
          </cell>
          <cell r="P1159" t="str">
            <v>Majątkowy</v>
          </cell>
        </row>
        <row r="1160">
          <cell r="G1160" t="str">
            <v>Rozbudowa drogi wojewódzkiej nr 526 na odcinku Śliwica - Kąty</v>
          </cell>
          <cell r="O1160" t="str">
            <v>Dochody</v>
          </cell>
          <cell r="P1160" t="str">
            <v>Majątkowy</v>
          </cell>
        </row>
        <row r="1161">
          <cell r="G1161" t="str">
            <v>Rozbudowa drogi wojewódzkiej nr 527 na odcinku Rychliki - Jelonki (2010 - 2012)</v>
          </cell>
          <cell r="O1161" t="str">
            <v>Wydatki</v>
          </cell>
          <cell r="P1161" t="str">
            <v>Bieżący</v>
          </cell>
        </row>
        <row r="1162">
          <cell r="G1162" t="str">
            <v>Rozbudowa drogi wojewódzkiej nr 527 na odcinku Rychliki - Jelonki (2010 - 2012)</v>
          </cell>
          <cell r="O1162" t="str">
            <v>Wydatki</v>
          </cell>
          <cell r="P1162" t="str">
            <v>Bieżący</v>
          </cell>
        </row>
        <row r="1163">
          <cell r="G1163" t="str">
            <v>Rozbudowa drogi wojewódzkiej nr 527 na odcinku Rychliki - Jelonki (2010 - 2012)</v>
          </cell>
          <cell r="O1163" t="str">
            <v>Wydatki</v>
          </cell>
          <cell r="P1163" t="str">
            <v>Bieżący</v>
          </cell>
        </row>
        <row r="1164">
          <cell r="G1164" t="str">
            <v>Rozbudowa drogi wojewódzkiej nr 527 na odcinku Rychliki - Jelonki (2010 - 2012)</v>
          </cell>
          <cell r="O1164" t="str">
            <v>Wydatki</v>
          </cell>
          <cell r="P1164" t="str">
            <v>Bieżący</v>
          </cell>
        </row>
        <row r="1165">
          <cell r="G1165" t="str">
            <v>Rozbudowa drogi wojewódzkiej nr 527 na odcinku Rychliki - Jelonki (2010 - 2012)</v>
          </cell>
          <cell r="O1165" t="str">
            <v>Wydatki</v>
          </cell>
          <cell r="P1165" t="str">
            <v>Bieżący</v>
          </cell>
        </row>
        <row r="1166">
          <cell r="G1166" t="str">
            <v>Rozbudowa drogi wojewódzkiej nr 527 na odcinku Rychliki - Jelonki (2010 - 2012)</v>
          </cell>
          <cell r="O1166" t="str">
            <v>Wydatki</v>
          </cell>
          <cell r="P1166" t="str">
            <v>Bieżący</v>
          </cell>
        </row>
        <row r="1167">
          <cell r="G1167" t="str">
            <v>Rozbudowa drogi wojewódzkiej nr 527 na odcinku Rychliki - Jelonki (2010 - 2012)</v>
          </cell>
          <cell r="O1167" t="str">
            <v>Wydatki</v>
          </cell>
          <cell r="P1167" t="str">
            <v>Bieżący</v>
          </cell>
        </row>
        <row r="1168">
          <cell r="G1168" t="str">
            <v>Rozbudowa drogi wojewódzkiej nr 527 na odcinku Rychliki - Jelonki (2010 - 2012)</v>
          </cell>
          <cell r="O1168" t="str">
            <v>Wydatki</v>
          </cell>
          <cell r="P1168" t="str">
            <v>Bieżący</v>
          </cell>
        </row>
        <row r="1169">
          <cell r="G1169" t="str">
            <v>Rozbudowa drogi wojewódzkiej nr 527 na odcinku Rychliki - Jelonki (2010 - 2012)</v>
          </cell>
          <cell r="O1169" t="str">
            <v>Wydatki</v>
          </cell>
          <cell r="P1169" t="str">
            <v>Bieżący</v>
          </cell>
        </row>
        <row r="1170">
          <cell r="G1170" t="str">
            <v>Rozbudowa drogi wojewódzkiej nr 527 na odcinku Rychliki - Jelonki (2010 - 2012)</v>
          </cell>
          <cell r="O1170" t="str">
            <v>Wydatki</v>
          </cell>
          <cell r="P1170" t="str">
            <v>Bieżący</v>
          </cell>
        </row>
        <row r="1171">
          <cell r="G1171" t="str">
            <v>Rozbudowa drogi wojewódzkiej nr 527 na odcinku Rychliki - Jelonki (2010 - 2012)</v>
          </cell>
          <cell r="O1171" t="str">
            <v>Wydatki</v>
          </cell>
          <cell r="P1171" t="str">
            <v>Bieżący</v>
          </cell>
        </row>
        <row r="1172">
          <cell r="G1172" t="str">
            <v>Rozbudowa drogi wojewódzkiej nr 527 na odcinku Rychliki - Jelonki (2010 - 2012)</v>
          </cell>
          <cell r="O1172" t="str">
            <v>Wydatki</v>
          </cell>
          <cell r="P1172" t="str">
            <v>Bieżący</v>
          </cell>
        </row>
        <row r="1173">
          <cell r="G1173" t="str">
            <v>Rozbudowa drogi wojewódzkiej nr 527 na odcinku Rychliki - Jelonki (2010 - 2012)</v>
          </cell>
          <cell r="O1173" t="str">
            <v>Wydatki</v>
          </cell>
          <cell r="P1173" t="str">
            <v>Bieżący</v>
          </cell>
        </row>
        <row r="1174">
          <cell r="G1174" t="str">
            <v>Rozbudowa drogi wojewódzkiej nr 527 na odcinku Rychliki - Jelonki (2010 - 2012)</v>
          </cell>
          <cell r="O1174" t="str">
            <v>Wydatki</v>
          </cell>
          <cell r="P1174" t="str">
            <v>Bieżący</v>
          </cell>
        </row>
        <row r="1175">
          <cell r="G1175" t="str">
            <v>Rozbudowa drogi wojewódzkiej nr 527 na odcinku Rychliki - Jelonki (2010 - 2012)</v>
          </cell>
          <cell r="O1175" t="str">
            <v>Wydatki</v>
          </cell>
          <cell r="P1175" t="str">
            <v>Bieżący</v>
          </cell>
        </row>
        <row r="1176">
          <cell r="G1176" t="str">
            <v>Rozbudowa drogi wojewódzkiej nr 527 na odcinku Rychliki - Jelonki (2010 - 2012)</v>
          </cell>
          <cell r="O1176" t="str">
            <v>Wydatki</v>
          </cell>
          <cell r="P1176" t="str">
            <v>Bieżący</v>
          </cell>
        </row>
        <row r="1177">
          <cell r="G1177" t="str">
            <v>Rozbudowa drogi wojewódzkiej nr 527 na odcinku Rychliki - Jelonki (2010 - 2012)</v>
          </cell>
          <cell r="O1177" t="str">
            <v>Wydatki</v>
          </cell>
          <cell r="P1177" t="str">
            <v>Bieżący</v>
          </cell>
        </row>
        <row r="1178">
          <cell r="G1178" t="str">
            <v>Rozbudowa drogi wojewódzkiej nr 527 na odcinku Rychliki - Jelonki (2010 - 2012)</v>
          </cell>
          <cell r="O1178" t="str">
            <v>Wydatki</v>
          </cell>
          <cell r="P1178" t="str">
            <v>Bieżący</v>
          </cell>
        </row>
        <row r="1179">
          <cell r="G1179" t="str">
            <v>Rozbudowa drogi wojewódzkiej nr 527 na odcinku Rychliki - Jelonki (2010 - 2012)</v>
          </cell>
          <cell r="O1179" t="str">
            <v>Wydatki</v>
          </cell>
          <cell r="P1179" t="str">
            <v>Bieżący</v>
          </cell>
        </row>
        <row r="1180">
          <cell r="G1180" t="str">
            <v>Rozbudowa drogi wojewódzkiej nr 527 na odcinku Rychliki - Jelonki (2010 - 2012)</v>
          </cell>
          <cell r="O1180" t="str">
            <v>Wydatki</v>
          </cell>
          <cell r="P1180" t="str">
            <v>Bieżący</v>
          </cell>
        </row>
        <row r="1181">
          <cell r="G1181" t="str">
            <v>Rozbudowa drogi wojewódzkiej nr 527 na odcinku Rychliki - Jelonki (2010 - 2012)</v>
          </cell>
          <cell r="O1181" t="str">
            <v>Wydatki</v>
          </cell>
          <cell r="P1181" t="str">
            <v>Bieżący</v>
          </cell>
        </row>
        <row r="1182">
          <cell r="G1182" t="str">
            <v>Rozbudowa drogi wojewódzkiej nr 527 na odcinku Rychliki - Jelonki (2010 - 2012)</v>
          </cell>
          <cell r="O1182" t="str">
            <v>Wydatki</v>
          </cell>
          <cell r="P1182" t="str">
            <v>Bieżący</v>
          </cell>
        </row>
        <row r="1183">
          <cell r="G1183" t="str">
            <v>Rozbudowa drogi wojewódzkiej nr 527 na odcinku Rychliki - Jelonki (2010 - 2012)</v>
          </cell>
          <cell r="O1183" t="str">
            <v>Wydatki</v>
          </cell>
          <cell r="P1183" t="str">
            <v>Bieżący</v>
          </cell>
        </row>
        <row r="1184">
          <cell r="G1184" t="str">
            <v>Rozbudowa drogi wojewódzkiej nr 527 na odcinku Rychliki - Jelonki (2010 - 2012)</v>
          </cell>
          <cell r="O1184" t="str">
            <v>Wydatki</v>
          </cell>
          <cell r="P1184" t="str">
            <v>Bieżący</v>
          </cell>
        </row>
        <row r="1185">
          <cell r="G1185" t="str">
            <v>Rozbudowa drogi wojewódzkiej nr 527 na odcinku Rychliki - Jelonki (2010 - 2012)</v>
          </cell>
          <cell r="O1185" t="str">
            <v>Wydatki</v>
          </cell>
          <cell r="P1185" t="str">
            <v>Majątkowy</v>
          </cell>
        </row>
        <row r="1186">
          <cell r="G1186" t="str">
            <v>Rozbudowa drogi wojewódzkiej nr 527 na odcinku Rychliki - Jelonki (2010 - 2012)</v>
          </cell>
          <cell r="O1186" t="str">
            <v>Wydatki</v>
          </cell>
          <cell r="P1186" t="str">
            <v>Majątkowy</v>
          </cell>
        </row>
        <row r="1187">
          <cell r="G1187" t="str">
            <v>Rozbudowa drogi wojewódzkiej nr 527 na odcinku Rychliki - Jelonki (2010 - 2012)</v>
          </cell>
          <cell r="O1187" t="str">
            <v>Wydatki</v>
          </cell>
          <cell r="P1187" t="str">
            <v>Majątkowy</v>
          </cell>
        </row>
        <row r="1188">
          <cell r="G1188" t="str">
            <v>Rozbudowa drogi wojewódzkiej nr 527 na odcinku Rychliki - Jelonki (2010 - 2012)</v>
          </cell>
          <cell r="O1188" t="str">
            <v>Wydatki</v>
          </cell>
          <cell r="P1188" t="str">
            <v>Majątkowy</v>
          </cell>
        </row>
        <row r="1189">
          <cell r="G1189" t="str">
            <v>Rozbudowa drogi wojewódzkiej nr 527 na odcinku Rychliki - Jelonki (2010 - 2012)</v>
          </cell>
          <cell r="O1189" t="str">
            <v>Wydatki</v>
          </cell>
          <cell r="P1189" t="str">
            <v>Majątkowy</v>
          </cell>
        </row>
        <row r="1190">
          <cell r="G1190" t="str">
            <v>Rozbudowa drogi wojewódzkiej nr 527 na odcinku Rychliki - Jelonki (2010 - 2012)</v>
          </cell>
          <cell r="O1190" t="str">
            <v>Wydatki</v>
          </cell>
          <cell r="P1190" t="str">
            <v>Majątkowy</v>
          </cell>
        </row>
        <row r="1191">
          <cell r="G1191" t="str">
            <v>Rozbudowa drogi wojewódzkiej nr 527 na odcinku Rychliki - Jelonki (2010 - 2012)</v>
          </cell>
          <cell r="O1191" t="str">
            <v>Wydatki</v>
          </cell>
          <cell r="P1191" t="str">
            <v>Bieżący</v>
          </cell>
        </row>
        <row r="1192">
          <cell r="G1192" t="str">
            <v>Rozbudowa drogi wojewódzkiej nr 527 na odcinku Rychliki - Jelonki (2010 - 2012)</v>
          </cell>
          <cell r="O1192" t="str">
            <v>Wydatki</v>
          </cell>
          <cell r="P1192" t="str">
            <v>Bieżący</v>
          </cell>
        </row>
        <row r="1193">
          <cell r="G1193" t="str">
            <v>Rozbudowa drogi wojewódzkiej nr 527 na odcinku Rychliki - Jelonki (2010 - 2012)</v>
          </cell>
          <cell r="O1193" t="str">
            <v>Wydatki</v>
          </cell>
          <cell r="P1193" t="str">
            <v>Bieżący</v>
          </cell>
        </row>
        <row r="1194">
          <cell r="G1194" t="str">
            <v>Rozbudowa drogi wojewódzkiej nr 527 na odcinku Rychliki - Jelonki (2010 - 2012)</v>
          </cell>
          <cell r="O1194" t="str">
            <v>Wydatki</v>
          </cell>
          <cell r="P1194" t="str">
            <v>Bieżący</v>
          </cell>
        </row>
        <row r="1195">
          <cell r="G1195" t="str">
            <v>Rozbudowa drogi wojewódzkiej nr 527 na odcinku Rychliki - Jelonki (2010 - 2012)</v>
          </cell>
          <cell r="O1195" t="str">
            <v>Wydatki</v>
          </cell>
          <cell r="P1195" t="str">
            <v>Bieżący</v>
          </cell>
        </row>
        <row r="1196">
          <cell r="G1196" t="str">
            <v>Rozbudowa drogi wojewódzkiej nr 527 na odcinku Rychliki - Jelonki (2010 - 2012)</v>
          </cell>
          <cell r="O1196" t="str">
            <v>Wydatki</v>
          </cell>
          <cell r="P1196" t="str">
            <v>Bieżący</v>
          </cell>
        </row>
        <row r="1197">
          <cell r="G1197" t="str">
            <v>Rozbudowa drogi wojewódzkiej nr 527 na odcinku Rychliki - Jelonki (2010 - 2012)</v>
          </cell>
          <cell r="O1197" t="str">
            <v>Wydatki</v>
          </cell>
          <cell r="P1197" t="str">
            <v>Bieżący</v>
          </cell>
        </row>
        <row r="1198">
          <cell r="G1198" t="str">
            <v>Rozbudowa drogi wojewódzkiej nr 527 na odcinku Rychliki - Jelonki (2010 - 2012)</v>
          </cell>
          <cell r="O1198" t="str">
            <v>Wydatki</v>
          </cell>
          <cell r="P1198" t="str">
            <v>Bieżący</v>
          </cell>
        </row>
        <row r="1199">
          <cell r="G1199" t="str">
            <v>Rozbudowa drogi wojewódzkiej nr 527 na odcinku Rychliki - Jelonki (2010 - 2012)</v>
          </cell>
          <cell r="O1199" t="str">
            <v>Wydatki</v>
          </cell>
          <cell r="P1199" t="str">
            <v>Bieżący</v>
          </cell>
        </row>
        <row r="1200">
          <cell r="G1200" t="str">
            <v>Rozbudowa drogi wojewódzkiej nr 527 na odcinku Rychliki - Jelonki (2010 - 2012)</v>
          </cell>
          <cell r="O1200" t="str">
            <v>Wydatki</v>
          </cell>
          <cell r="P1200" t="str">
            <v>Bieżący</v>
          </cell>
        </row>
        <row r="1201">
          <cell r="G1201" t="str">
            <v>Rozbudowa drogi wojewódzkiej nr 527 na odcinku Rychliki - Jelonki (2010 - 2012)</v>
          </cell>
          <cell r="O1201" t="str">
            <v>Wydatki</v>
          </cell>
          <cell r="P1201" t="str">
            <v>Bieżący</v>
          </cell>
        </row>
        <row r="1202">
          <cell r="G1202" t="str">
            <v>Rozbudowa drogi wojewódzkiej nr 527 na odcinku Rychliki - Jelonki (2010 - 2012)</v>
          </cell>
          <cell r="O1202" t="str">
            <v>Wydatki</v>
          </cell>
          <cell r="P1202" t="str">
            <v>Bieżący</v>
          </cell>
        </row>
        <row r="1203">
          <cell r="G1203" t="str">
            <v>Rozbudowa drogi wojewódzkiej nr 527 na odcinku Rychliki - Jelonki (2010 - 2012)</v>
          </cell>
          <cell r="O1203" t="str">
            <v>Wydatki</v>
          </cell>
          <cell r="P1203" t="str">
            <v>Bieżący</v>
          </cell>
        </row>
        <row r="1204">
          <cell r="G1204" t="str">
            <v>Rozbudowa drogi wojewódzkiej nr 527 na odcinku Rychliki - Jelonki (2010 - 2012)</v>
          </cell>
          <cell r="O1204" t="str">
            <v>Wydatki</v>
          </cell>
          <cell r="P1204" t="str">
            <v>Bieżący</v>
          </cell>
        </row>
        <row r="1205">
          <cell r="G1205" t="str">
            <v>Rozbudowa drogi wojewódzkiej nr 527 na odcinku Rychliki - Jelonki (2010 - 2012)</v>
          </cell>
          <cell r="O1205" t="str">
            <v>Wydatki</v>
          </cell>
          <cell r="P1205" t="str">
            <v>Bieżący</v>
          </cell>
        </row>
        <row r="1206">
          <cell r="G1206" t="str">
            <v>Rozbudowa drogi wojewódzkiej nr 527 na odcinku Rychliki - Jelonki (2010 - 2012)</v>
          </cell>
          <cell r="O1206" t="str">
            <v>Wydatki</v>
          </cell>
          <cell r="P1206" t="str">
            <v>Bieżący</v>
          </cell>
        </row>
        <row r="1207">
          <cell r="G1207" t="str">
            <v>Rozbudowa drogi wojewódzkiej nr 527 na odcinku Rychliki - Jelonki (2010 - 2012)</v>
          </cell>
          <cell r="O1207" t="str">
            <v>Wydatki</v>
          </cell>
          <cell r="P1207" t="str">
            <v>Bieżący</v>
          </cell>
        </row>
        <row r="1208">
          <cell r="G1208" t="str">
            <v>Rozbudowa drogi wojewódzkiej nr 527 na odcinku Rychliki - Jelonki (2010 - 2012)</v>
          </cell>
          <cell r="O1208" t="str">
            <v>Wydatki</v>
          </cell>
          <cell r="P1208" t="str">
            <v>Bieżący</v>
          </cell>
        </row>
        <row r="1209">
          <cell r="G1209" t="str">
            <v>Rozbudowa drogi wojewódzkiej nr 527 na odcinku Rychliki - Jelonki (2010 - 2012)</v>
          </cell>
          <cell r="O1209" t="str">
            <v>Wydatki</v>
          </cell>
          <cell r="P1209" t="str">
            <v>Majątkowy</v>
          </cell>
        </row>
        <row r="1210">
          <cell r="G1210" t="str">
            <v>Rozbudowa drogi wojewódzkiej nr 527 na odcinku Rychliki - Jelonki (2010 - 2012)</v>
          </cell>
          <cell r="O1210" t="str">
            <v>Wydatki</v>
          </cell>
          <cell r="P1210" t="str">
            <v>Majątkowy</v>
          </cell>
        </row>
        <row r="1211">
          <cell r="G1211" t="str">
            <v>Rozbudowa drogi wojewódzkiej nr 527 na odcinku Rychliki - Jelonki (2010 - 2012)</v>
          </cell>
          <cell r="O1211" t="str">
            <v>Wydatki</v>
          </cell>
          <cell r="P1211" t="str">
            <v>Majątkowy</v>
          </cell>
        </row>
        <row r="1212">
          <cell r="G1212" t="str">
            <v>Rozbudowa drogi wojewódzkiej nr 527 na odcinku Rychliki - Jelonki (2010 - 2012)</v>
          </cell>
          <cell r="O1212" t="str">
            <v>Wydatki</v>
          </cell>
          <cell r="P1212" t="str">
            <v>Majątkowy</v>
          </cell>
        </row>
        <row r="1213">
          <cell r="G1213" t="str">
            <v>Rozbudowa drogi wojewódzkiej nr 527 na odcinku Rychliki - Jelonki (2010 - 2012)</v>
          </cell>
          <cell r="O1213" t="str">
            <v>Wydatki</v>
          </cell>
          <cell r="P1213" t="str">
            <v>Majątkowy</v>
          </cell>
        </row>
        <row r="1214">
          <cell r="G1214" t="str">
            <v>Rozbudowa drogi wojewódzkiej nr 527 na odcinku Rychliki - Jelonki (2010 - 2012)</v>
          </cell>
          <cell r="O1214" t="str">
            <v>Wydatki</v>
          </cell>
          <cell r="P1214" t="str">
            <v>Majątkowy</v>
          </cell>
        </row>
        <row r="1215">
          <cell r="G1215" t="str">
            <v>Rozbudowa drogi wojewódzkiej nr 527 na odcinku Rychliki - Jelonki (2010 - 2012)</v>
          </cell>
          <cell r="O1215" t="str">
            <v>Dochody</v>
          </cell>
          <cell r="P1215" t="str">
            <v>Bieżący</v>
          </cell>
        </row>
        <row r="1216">
          <cell r="G1216" t="str">
            <v>Rozbudowa drogi wojewódzkiej nr 527 na odcinku Rychliki - Jelonki (2010 - 2012)</v>
          </cell>
          <cell r="O1216" t="str">
            <v>Dochody</v>
          </cell>
          <cell r="P1216" t="str">
            <v>Bieżący</v>
          </cell>
        </row>
        <row r="1217">
          <cell r="G1217" t="str">
            <v>Rozbudowa drogi wojewódzkiej nr 527 na odcinku Rychliki - Jelonki (2010 - 2012)</v>
          </cell>
          <cell r="O1217" t="str">
            <v>Dochody</v>
          </cell>
          <cell r="P1217" t="str">
            <v>Bieżący</v>
          </cell>
        </row>
        <row r="1218">
          <cell r="G1218" t="str">
            <v>Rozbudowa drogi wojewódzkiej nr 527 na odcinku Rychliki - Jelonki (2010 - 2012)</v>
          </cell>
          <cell r="O1218" t="str">
            <v>Dochody</v>
          </cell>
          <cell r="P1218" t="str">
            <v>Bieżący</v>
          </cell>
        </row>
        <row r="1219">
          <cell r="G1219" t="str">
            <v>Rozbudowa drogi wojewódzkiej nr 527 na odcinku Rychliki - Jelonki (2010 - 2012)</v>
          </cell>
          <cell r="O1219" t="str">
            <v>Dochody</v>
          </cell>
          <cell r="P1219" t="str">
            <v>Bieżący</v>
          </cell>
        </row>
        <row r="1220">
          <cell r="G1220" t="str">
            <v>Rozbudowa drogi wojewódzkiej nr 527 na odcinku Rychliki - Jelonki (2010 - 2012)</v>
          </cell>
          <cell r="O1220" t="str">
            <v>Dochody</v>
          </cell>
          <cell r="P1220" t="str">
            <v>Bieżący</v>
          </cell>
        </row>
        <row r="1221">
          <cell r="G1221" t="str">
            <v>Rozbudowa drogi wojewódzkiej nr 527 na odcinku Rychliki - Jelonki (2010 - 2012)</v>
          </cell>
          <cell r="O1221" t="str">
            <v>Dochody</v>
          </cell>
          <cell r="P1221" t="str">
            <v>Majątkowy</v>
          </cell>
        </row>
        <row r="1222">
          <cell r="G1222" t="str">
            <v>Rozbudowa drogi wojewódzkiej nr 527 na odcinku Rychliki - Jelonki (2010 - 2012)</v>
          </cell>
          <cell r="O1222" t="str">
            <v>Dochody</v>
          </cell>
          <cell r="P1222" t="str">
            <v>Majątkowy</v>
          </cell>
        </row>
        <row r="1223">
          <cell r="G1223" t="str">
            <v>Rozbudowa drogi wojewódzkiej nr 527 na odcinku Rychliki - Jelonki (2010 - 2012)</v>
          </cell>
          <cell r="O1223" t="str">
            <v>Dochody</v>
          </cell>
          <cell r="P1223" t="str">
            <v>Majątkowy</v>
          </cell>
        </row>
        <row r="1224">
          <cell r="G1224" t="str">
            <v>Rozbudowa drogi wojewódzkiej nr 527 na odcinku Rychliki - Jelonki (2010 - 2012)</v>
          </cell>
          <cell r="O1224" t="str">
            <v>Dochody</v>
          </cell>
          <cell r="P1224" t="str">
            <v>Majątkowy</v>
          </cell>
        </row>
        <row r="1225">
          <cell r="G1225" t="str">
            <v>Rozbudowa drogi wojewódzkiej nr 527 na odcinku Rychliki - Jelonki (2010 - 2012)</v>
          </cell>
          <cell r="O1225" t="str">
            <v>Dochody</v>
          </cell>
          <cell r="P1225" t="str">
            <v>Majątkowy</v>
          </cell>
        </row>
        <row r="1226">
          <cell r="G1226" t="str">
            <v>Rozbudowa drogi wojewódzkiej nr 527 na odcinku Rychliki - Jelonki (2010 - 2012)</v>
          </cell>
          <cell r="O1226" t="str">
            <v>Dochody</v>
          </cell>
          <cell r="P1226" t="str">
            <v>Majątkowy</v>
          </cell>
        </row>
        <row r="1227">
          <cell r="G1227" t="str">
            <v>Przebudowa drogi wojewódzkiej nr 591 na odcinku Kętrzyn-Mrągowo</v>
          </cell>
          <cell r="O1227" t="str">
            <v>Wydatki</v>
          </cell>
          <cell r="P1227" t="str">
            <v>Majątkowy</v>
          </cell>
        </row>
        <row r="1228">
          <cell r="G1228" t="str">
            <v>Przebudowa drogi wojewódzkiej nr 591 na odcinku Kętrzyn-Mrągowo</v>
          </cell>
          <cell r="O1228" t="str">
            <v>Wydatki</v>
          </cell>
          <cell r="P1228" t="str">
            <v>Majątkowy</v>
          </cell>
        </row>
        <row r="1229">
          <cell r="G1229" t="str">
            <v>Przebudowa drogi wojewódzkiej nr 591 na odcinku Kętrzyn-Mrągowo</v>
          </cell>
          <cell r="O1229" t="str">
            <v>Wydatki</v>
          </cell>
          <cell r="P1229" t="str">
            <v>Majątkowy</v>
          </cell>
        </row>
        <row r="1230">
          <cell r="G1230" t="str">
            <v>Przebudowa drogi wojewódzkiej nr 591 na odcinku Kętrzyn-Mrągowo</v>
          </cell>
          <cell r="O1230" t="str">
            <v>Wydatki</v>
          </cell>
          <cell r="P1230" t="str">
            <v>Majątkowy</v>
          </cell>
        </row>
        <row r="1231">
          <cell r="G1231" t="str">
            <v>Przebudowa drogi wojewódzkiej nr 591 na odcinku Kętrzyn-Mrągowo</v>
          </cell>
          <cell r="O1231" t="str">
            <v>Wydatki</v>
          </cell>
          <cell r="P1231" t="str">
            <v>Majątkowy</v>
          </cell>
        </row>
        <row r="1232">
          <cell r="G1232" t="str">
            <v>Przebudowa drogi wojewódzkiej nr 591 na odcinku Kętrzyn-Mrągowo</v>
          </cell>
          <cell r="O1232" t="str">
            <v>Wydatki</v>
          </cell>
          <cell r="P1232" t="str">
            <v>Majątkowy</v>
          </cell>
        </row>
        <row r="1233">
          <cell r="G1233" t="str">
            <v>Przebudowa drogi wojewódzkiej nr 591 na odcinku Kętrzyn-Mrągowo</v>
          </cell>
          <cell r="O1233" t="str">
            <v>Wydatki</v>
          </cell>
          <cell r="P1233" t="str">
            <v>Majątkowy</v>
          </cell>
        </row>
        <row r="1234">
          <cell r="G1234" t="str">
            <v>Przebudowa drogi wojewódzkiej nr 591 na odcinku Kętrzyn-Mrągowo</v>
          </cell>
          <cell r="O1234" t="str">
            <v>Wydatki</v>
          </cell>
          <cell r="P1234" t="str">
            <v>Majątkowy</v>
          </cell>
        </row>
        <row r="1235">
          <cell r="G1235" t="str">
            <v>Przebudowa drogi wojewódzkiej nr 591 na odcinku Kętrzyn-Mrągowo</v>
          </cell>
          <cell r="O1235" t="str">
            <v>Wydatki</v>
          </cell>
          <cell r="P1235" t="str">
            <v>Majątkowy</v>
          </cell>
        </row>
        <row r="1236">
          <cell r="G1236" t="str">
            <v>Przebudowa drogi wojewódzkiej nr 591 na odcinku Kętrzyn-Mrągowo</v>
          </cell>
          <cell r="O1236" t="str">
            <v>Wydatki</v>
          </cell>
          <cell r="P1236" t="str">
            <v>Majątkowy</v>
          </cell>
        </row>
        <row r="1237">
          <cell r="G1237" t="str">
            <v>Przebudowa drogi wojewódzkiej nr 591 na odcinku Kętrzyn-Mrągowo</v>
          </cell>
          <cell r="O1237" t="str">
            <v>Wydatki</v>
          </cell>
          <cell r="P1237" t="str">
            <v>Majątkowy</v>
          </cell>
        </row>
        <row r="1238">
          <cell r="G1238" t="str">
            <v>Przebudowa drogi wojewódzkiej nr 591 na odcinku Kętrzyn-Mrągowo</v>
          </cell>
          <cell r="O1238" t="str">
            <v>Wydatki</v>
          </cell>
          <cell r="P1238" t="str">
            <v>Majątkowy</v>
          </cell>
        </row>
        <row r="1239">
          <cell r="G1239" t="str">
            <v>Przebudowa drogi wojewódzkiej nr 591 na odcinku Kętrzyn-Mrągowo</v>
          </cell>
          <cell r="O1239" t="str">
            <v>Dochody</v>
          </cell>
          <cell r="P1239" t="str">
            <v>Majątkowy</v>
          </cell>
        </row>
        <row r="1240">
          <cell r="G1240" t="str">
            <v>Przebudowa drogi wojewódzkiej nr 591 na odcinku Kętrzyn-Mrągowo</v>
          </cell>
          <cell r="O1240" t="str">
            <v>Dochody</v>
          </cell>
          <cell r="P1240" t="str">
            <v>Majątkowy</v>
          </cell>
        </row>
        <row r="1241">
          <cell r="G1241" t="str">
            <v>Przebudowa drogi wojewódzkiej nr 591 na odcinku Kętrzyn-Mrągowo</v>
          </cell>
          <cell r="O1241" t="str">
            <v>Dochody</v>
          </cell>
          <cell r="P1241" t="str">
            <v>Majątkowy</v>
          </cell>
        </row>
        <row r="1242">
          <cell r="G1242" t="str">
            <v>Przebudowa drogi wojewódzkiej nr 591 na odcinku Kętrzyn-Mrągowo</v>
          </cell>
          <cell r="O1242" t="str">
            <v>Dochody</v>
          </cell>
          <cell r="P1242" t="str">
            <v>Majątkowy</v>
          </cell>
        </row>
        <row r="1243">
          <cell r="G1243" t="str">
            <v>Przebudowa drogi wojewódzkiej nr 591 na odcinku Kętrzyn-Mrągowo</v>
          </cell>
          <cell r="O1243" t="str">
            <v>Dochody</v>
          </cell>
          <cell r="P1243" t="str">
            <v>Majątkowy</v>
          </cell>
        </row>
        <row r="1244">
          <cell r="G1244" t="str">
            <v>Przebudowa drogi wojewódzkiej nr 591 na odcinku Kętrzyn-Mrągowo</v>
          </cell>
          <cell r="O1244" t="str">
            <v>Dochody</v>
          </cell>
          <cell r="P1244" t="str">
            <v>Majątkowy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22"/>
  <sheetViews>
    <sheetView showGridLines="0" tabSelected="1" view="pageBreakPreview" zoomScaleNormal="100" zoomScaleSheetLayoutView="100" workbookViewId="0"/>
  </sheetViews>
  <sheetFormatPr defaultRowHeight="12.75"/>
  <cols>
    <col min="1" max="1" width="4.6640625" style="1" customWidth="1"/>
    <col min="2" max="2" width="52.83203125" style="1" customWidth="1"/>
    <col min="3" max="3" width="22.83203125" style="1" customWidth="1"/>
    <col min="4" max="5" width="5.83203125" style="1" customWidth="1"/>
    <col min="6" max="6" width="16.83203125" style="1" customWidth="1"/>
    <col min="7" max="7" width="13.6640625" style="1" customWidth="1"/>
    <col min="8" max="8" width="12" style="1" customWidth="1"/>
    <col min="9" max="9" width="12.1640625" style="2" customWidth="1"/>
    <col min="10" max="11" width="13.6640625" style="1" customWidth="1"/>
    <col min="12" max="12" width="13.1640625" style="1" customWidth="1"/>
    <col min="13" max="13" width="12.33203125" style="1" customWidth="1"/>
    <col min="14" max="20" width="11.6640625" style="1" customWidth="1"/>
    <col min="21" max="21" width="4.5" style="1" hidden="1" customWidth="1"/>
    <col min="22" max="28" width="0" style="1" hidden="1" customWidth="1"/>
    <col min="29" max="29" width="14.33203125" style="1" customWidth="1"/>
    <col min="30" max="30" width="0.5" style="4" customWidth="1"/>
    <col min="31" max="16384" width="9.33203125" style="1"/>
  </cols>
  <sheetData>
    <row r="1" spans="1:30" ht="31.5" customHeight="1">
      <c r="R1" s="3" t="s">
        <v>0</v>
      </c>
      <c r="S1" s="3"/>
      <c r="T1" s="3"/>
    </row>
    <row r="2" spans="1:30" s="5" customFormat="1" ht="15" customHeight="1">
      <c r="B2" s="6"/>
      <c r="C2" s="6"/>
      <c r="D2" s="6"/>
      <c r="E2" s="6"/>
      <c r="F2" s="6"/>
      <c r="G2" s="6"/>
      <c r="H2" s="6"/>
      <c r="I2" s="7"/>
      <c r="J2" s="6"/>
      <c r="AD2" s="8"/>
    </row>
    <row r="3" spans="1:30" s="4" customFormat="1" ht="28.7" customHeight="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30" ht="5.45" customHeight="1">
      <c r="C4" s="10"/>
      <c r="D4" s="10"/>
      <c r="E4" s="10"/>
      <c r="F4" s="10"/>
    </row>
    <row r="5" spans="1:30" ht="9.75" customHeight="1">
      <c r="B5" s="11"/>
      <c r="C5" s="11"/>
      <c r="D5" s="11"/>
      <c r="E5" s="11"/>
      <c r="F5" s="11"/>
      <c r="G5" s="11"/>
      <c r="H5" s="11"/>
      <c r="J5" s="11"/>
      <c r="AC5" s="12" t="s">
        <v>419</v>
      </c>
    </row>
    <row r="6" spans="1:30" s="17" customFormat="1" ht="65.25" customHeight="1">
      <c r="A6" s="13" t="s">
        <v>2</v>
      </c>
      <c r="B6" s="14" t="s">
        <v>3</v>
      </c>
      <c r="C6" s="15" t="s">
        <v>4</v>
      </c>
      <c r="D6" s="15" t="s">
        <v>5</v>
      </c>
      <c r="E6" s="15"/>
      <c r="F6" s="15" t="s">
        <v>6</v>
      </c>
      <c r="G6" s="15" t="s">
        <v>7</v>
      </c>
      <c r="H6" s="15" t="s">
        <v>8</v>
      </c>
      <c r="I6" s="15" t="s">
        <v>9</v>
      </c>
      <c r="J6" s="15" t="s">
        <v>10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3" t="s">
        <v>2</v>
      </c>
      <c r="V6" s="15" t="s">
        <v>11</v>
      </c>
      <c r="W6" s="15" t="s">
        <v>12</v>
      </c>
      <c r="X6" s="15" t="s">
        <v>13</v>
      </c>
      <c r="Y6" s="15" t="s">
        <v>14</v>
      </c>
      <c r="Z6" s="15" t="s">
        <v>15</v>
      </c>
      <c r="AA6" s="15" t="s">
        <v>16</v>
      </c>
      <c r="AB6" s="15" t="s">
        <v>17</v>
      </c>
      <c r="AC6" s="15" t="s">
        <v>18</v>
      </c>
      <c r="AD6" s="16"/>
    </row>
    <row r="7" spans="1:30" s="17" customFormat="1" ht="47.25" customHeight="1">
      <c r="A7" s="13"/>
      <c r="B7" s="14"/>
      <c r="C7" s="15"/>
      <c r="D7" s="18" t="s">
        <v>19</v>
      </c>
      <c r="E7" s="18" t="s">
        <v>20</v>
      </c>
      <c r="F7" s="15"/>
      <c r="G7" s="15"/>
      <c r="H7" s="15"/>
      <c r="I7" s="15"/>
      <c r="J7" s="18" t="s">
        <v>21</v>
      </c>
      <c r="K7" s="18" t="s">
        <v>22</v>
      </c>
      <c r="L7" s="18" t="s">
        <v>23</v>
      </c>
      <c r="M7" s="18" t="s">
        <v>24</v>
      </c>
      <c r="N7" s="18" t="s">
        <v>25</v>
      </c>
      <c r="O7" s="18" t="s">
        <v>26</v>
      </c>
      <c r="P7" s="18" t="s">
        <v>27</v>
      </c>
      <c r="Q7" s="18" t="s">
        <v>28</v>
      </c>
      <c r="R7" s="18" t="s">
        <v>29</v>
      </c>
      <c r="S7" s="18" t="s">
        <v>30</v>
      </c>
      <c r="T7" s="18" t="s">
        <v>31</v>
      </c>
      <c r="U7" s="13"/>
      <c r="V7" s="15"/>
      <c r="W7" s="15"/>
      <c r="X7" s="15"/>
      <c r="Y7" s="15"/>
      <c r="Z7" s="15"/>
      <c r="AA7" s="15"/>
      <c r="AB7" s="15"/>
      <c r="AC7" s="15"/>
      <c r="AD7" s="16"/>
    </row>
    <row r="8" spans="1:30" ht="23.25" customHeight="1">
      <c r="A8" s="19" t="s">
        <v>32</v>
      </c>
      <c r="B8" s="20" t="s">
        <v>33</v>
      </c>
      <c r="C8" s="21"/>
      <c r="D8" s="21"/>
      <c r="E8" s="22"/>
      <c r="F8" s="23">
        <v>2862905142</v>
      </c>
      <c r="G8" s="23">
        <v>321428853</v>
      </c>
      <c r="H8" s="23">
        <f>SUM(H9,H10)</f>
        <v>65259032.93</v>
      </c>
      <c r="I8" s="24">
        <f t="shared" ref="I8:I17" si="0">H8/G8</f>
        <v>0.20302792459642693</v>
      </c>
      <c r="J8" s="23">
        <v>836983248</v>
      </c>
      <c r="K8" s="25">
        <v>644702400</v>
      </c>
      <c r="L8" s="26">
        <v>274196036</v>
      </c>
      <c r="M8" s="23">
        <v>117795098</v>
      </c>
      <c r="N8" s="23">
        <v>4542602</v>
      </c>
      <c r="O8" s="23">
        <v>4366475</v>
      </c>
      <c r="P8" s="23">
        <v>4174546</v>
      </c>
      <c r="Q8" s="23">
        <v>3823874</v>
      </c>
      <c r="R8" s="23">
        <v>3641484</v>
      </c>
      <c r="S8" s="23">
        <v>3306541</v>
      </c>
      <c r="T8" s="23">
        <v>2851343</v>
      </c>
      <c r="U8" s="27" t="s">
        <v>32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2221812500</v>
      </c>
      <c r="AD8" s="4" t="b">
        <f t="shared" ref="AD8:AD71" si="1">AC8=SUM(G8,J8:T8)</f>
        <v>1</v>
      </c>
    </row>
    <row r="9" spans="1:30" ht="23.25" customHeight="1">
      <c r="A9" s="28" t="s">
        <v>34</v>
      </c>
      <c r="B9" s="29" t="s">
        <v>35</v>
      </c>
      <c r="C9" s="30"/>
      <c r="D9" s="31"/>
      <c r="E9" s="32"/>
      <c r="F9" s="33">
        <v>893575186</v>
      </c>
      <c r="G9" s="33">
        <v>118437942</v>
      </c>
      <c r="H9" s="33">
        <f>SUM(H12,H204,H214)</f>
        <v>35768406.93</v>
      </c>
      <c r="I9" s="34">
        <f t="shared" si="0"/>
        <v>0.30200125336524336</v>
      </c>
      <c r="J9" s="33">
        <v>213088718</v>
      </c>
      <c r="K9" s="35">
        <v>90907723</v>
      </c>
      <c r="L9" s="36">
        <v>64271743</v>
      </c>
      <c r="M9" s="33">
        <v>51241350</v>
      </c>
      <c r="N9" s="33">
        <v>4542602</v>
      </c>
      <c r="O9" s="33">
        <v>4366475</v>
      </c>
      <c r="P9" s="33">
        <v>4174546</v>
      </c>
      <c r="Q9" s="33">
        <v>3823874</v>
      </c>
      <c r="R9" s="33">
        <v>3641484</v>
      </c>
      <c r="S9" s="33">
        <v>3306541</v>
      </c>
      <c r="T9" s="33">
        <v>2851343</v>
      </c>
      <c r="U9" s="37" t="s">
        <v>34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564654341</v>
      </c>
      <c r="AD9" s="4" t="b">
        <f t="shared" si="1"/>
        <v>1</v>
      </c>
    </row>
    <row r="10" spans="1:30" ht="23.25" customHeight="1">
      <c r="A10" s="28" t="s">
        <v>36</v>
      </c>
      <c r="B10" s="29" t="s">
        <v>37</v>
      </c>
      <c r="C10" s="30"/>
      <c r="D10" s="31"/>
      <c r="E10" s="32"/>
      <c r="F10" s="33">
        <v>1969329956</v>
      </c>
      <c r="G10" s="33">
        <v>202990911</v>
      </c>
      <c r="H10" s="33">
        <f>SUM(H13,H212)</f>
        <v>29490626</v>
      </c>
      <c r="I10" s="34">
        <f t="shared" si="0"/>
        <v>0.14528052440732186</v>
      </c>
      <c r="J10" s="33">
        <v>623894530</v>
      </c>
      <c r="K10" s="35">
        <v>553794677</v>
      </c>
      <c r="L10" s="36">
        <v>209924293</v>
      </c>
      <c r="M10" s="33">
        <v>66553748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7" t="s">
        <v>36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1657158159</v>
      </c>
      <c r="AD10" s="4" t="b">
        <f t="shared" si="1"/>
        <v>1</v>
      </c>
    </row>
    <row r="11" spans="1:30" s="48" customFormat="1" ht="23.25" customHeight="1">
      <c r="A11" s="38" t="s">
        <v>38</v>
      </c>
      <c r="B11" s="39" t="s">
        <v>39</v>
      </c>
      <c r="C11" s="40"/>
      <c r="D11" s="41"/>
      <c r="E11" s="42"/>
      <c r="F11" s="43">
        <v>2811843069</v>
      </c>
      <c r="G11" s="43">
        <v>317770146</v>
      </c>
      <c r="H11" s="43">
        <f>SUM(H12,H13)</f>
        <v>64983641.93</v>
      </c>
      <c r="I11" s="44">
        <f t="shared" si="0"/>
        <v>0.2044988893638863</v>
      </c>
      <c r="J11" s="43">
        <v>832686184</v>
      </c>
      <c r="K11" s="45">
        <v>639105671</v>
      </c>
      <c r="L11" s="46">
        <v>269038092</v>
      </c>
      <c r="M11" s="43">
        <v>112913566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7" t="s">
        <v>38</v>
      </c>
      <c r="V11" s="43">
        <v>0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2171513659</v>
      </c>
      <c r="AD11" s="4" t="b">
        <f t="shared" si="1"/>
        <v>1</v>
      </c>
    </row>
    <row r="12" spans="1:30" ht="23.25" customHeight="1">
      <c r="A12" s="28" t="s">
        <v>40</v>
      </c>
      <c r="B12" s="29" t="s">
        <v>35</v>
      </c>
      <c r="C12" s="30"/>
      <c r="D12" s="31"/>
      <c r="E12" s="32"/>
      <c r="F12" s="33">
        <v>842513113</v>
      </c>
      <c r="G12" s="33">
        <v>114779235</v>
      </c>
      <c r="H12" s="33">
        <f>SUM(H15,H188,H191)</f>
        <v>35493015.93</v>
      </c>
      <c r="I12" s="34">
        <f t="shared" si="0"/>
        <v>0.30922854582538384</v>
      </c>
      <c r="J12" s="33">
        <v>208791654</v>
      </c>
      <c r="K12" s="35">
        <v>85310994</v>
      </c>
      <c r="L12" s="36">
        <v>59113799</v>
      </c>
      <c r="M12" s="33">
        <v>46359818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7" t="s">
        <v>40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514355500</v>
      </c>
      <c r="AD12" s="4" t="b">
        <f t="shared" si="1"/>
        <v>1</v>
      </c>
    </row>
    <row r="13" spans="1:30" ht="23.25" customHeight="1">
      <c r="A13" s="28" t="s">
        <v>41</v>
      </c>
      <c r="B13" s="29" t="s">
        <v>37</v>
      </c>
      <c r="C13" s="30"/>
      <c r="D13" s="31"/>
      <c r="E13" s="32"/>
      <c r="F13" s="33">
        <v>1969329956</v>
      </c>
      <c r="G13" s="33">
        <v>202990911</v>
      </c>
      <c r="H13" s="33">
        <f>SUM(H118,H189,H195)</f>
        <v>29490626</v>
      </c>
      <c r="I13" s="34">
        <f t="shared" si="0"/>
        <v>0.14528052440732186</v>
      </c>
      <c r="J13" s="33">
        <v>623894530</v>
      </c>
      <c r="K13" s="35">
        <v>553794677</v>
      </c>
      <c r="L13" s="36">
        <v>209924293</v>
      </c>
      <c r="M13" s="33">
        <v>66553748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7" t="s">
        <v>41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1657158159</v>
      </c>
      <c r="AD13" s="4" t="b">
        <f t="shared" si="1"/>
        <v>1</v>
      </c>
    </row>
    <row r="14" spans="1:30" s="58" customFormat="1" ht="24" customHeight="1">
      <c r="A14" s="49" t="s">
        <v>42</v>
      </c>
      <c r="B14" s="50" t="s">
        <v>420</v>
      </c>
      <c r="C14" s="51"/>
      <c r="D14" s="51"/>
      <c r="E14" s="52"/>
      <c r="F14" s="53">
        <v>2730526185</v>
      </c>
      <c r="G14" s="53">
        <v>299252136</v>
      </c>
      <c r="H14" s="53">
        <f>SUM(H15,H118)</f>
        <v>61888736.93</v>
      </c>
      <c r="I14" s="54">
        <f t="shared" si="0"/>
        <v>0.20681134563397069</v>
      </c>
      <c r="J14" s="53">
        <v>811971488</v>
      </c>
      <c r="K14" s="55">
        <v>629859937</v>
      </c>
      <c r="L14" s="56">
        <v>263792358</v>
      </c>
      <c r="M14" s="53">
        <v>108979266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7" t="s">
        <v>42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2113855185</v>
      </c>
      <c r="AD14" s="4" t="b">
        <f t="shared" si="1"/>
        <v>1</v>
      </c>
    </row>
    <row r="15" spans="1:30" s="69" customFormat="1" ht="23.25" customHeight="1">
      <c r="A15" s="59" t="s">
        <v>43</v>
      </c>
      <c r="B15" s="60" t="s">
        <v>35</v>
      </c>
      <c r="C15" s="61"/>
      <c r="D15" s="62"/>
      <c r="E15" s="63"/>
      <c r="F15" s="64">
        <v>833312765</v>
      </c>
      <c r="G15" s="64">
        <v>111103866</v>
      </c>
      <c r="H15" s="64">
        <f>SUM(H16,H18,H20,H54,H56,H61,H63,H65,H68,H72,H75,H77,H79)</f>
        <v>34662701.93</v>
      </c>
      <c r="I15" s="65">
        <f t="shared" si="0"/>
        <v>0.31198466064178182</v>
      </c>
      <c r="J15" s="64">
        <v>206503962</v>
      </c>
      <c r="K15" s="66">
        <v>84296272</v>
      </c>
      <c r="L15" s="67">
        <v>58484436</v>
      </c>
      <c r="M15" s="64">
        <v>46222499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8" t="s">
        <v>43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4">
        <v>0</v>
      </c>
      <c r="AC15" s="64">
        <v>506611035</v>
      </c>
      <c r="AD15" s="4" t="b">
        <f t="shared" si="1"/>
        <v>1</v>
      </c>
    </row>
    <row r="16" spans="1:30" s="5" customFormat="1" ht="62.25" customHeight="1">
      <c r="A16" s="70" t="s">
        <v>44</v>
      </c>
      <c r="B16" s="71" t="s">
        <v>45</v>
      </c>
      <c r="C16" s="72" t="s">
        <v>46</v>
      </c>
      <c r="D16" s="73" t="s">
        <v>47</v>
      </c>
      <c r="E16" s="73" t="s">
        <v>23</v>
      </c>
      <c r="F16" s="74">
        <v>1005467</v>
      </c>
      <c r="G16" s="74">
        <v>200411</v>
      </c>
      <c r="H16" s="74">
        <f>H17</f>
        <v>52428</v>
      </c>
      <c r="I16" s="75">
        <f t="shared" si="0"/>
        <v>0.26160240705350507</v>
      </c>
      <c r="J16" s="74">
        <v>252742</v>
      </c>
      <c r="K16" s="76">
        <v>397824</v>
      </c>
      <c r="L16" s="77">
        <v>154490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8" t="s">
        <v>44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1005467</v>
      </c>
      <c r="AD16" s="4" t="b">
        <f t="shared" si="1"/>
        <v>1</v>
      </c>
    </row>
    <row r="17" spans="1:30" ht="43.5" customHeight="1">
      <c r="A17" s="28" t="s">
        <v>48</v>
      </c>
      <c r="B17" s="30" t="s">
        <v>49</v>
      </c>
      <c r="C17" s="79" t="s">
        <v>46</v>
      </c>
      <c r="D17" s="80" t="s">
        <v>47</v>
      </c>
      <c r="E17" s="80" t="s">
        <v>23</v>
      </c>
      <c r="F17" s="33">
        <v>1005467</v>
      </c>
      <c r="G17" s="33">
        <v>200411</v>
      </c>
      <c r="H17" s="33">
        <f>SUMIFS('[1]2011'!I:I,'[1]2011'!E:E,B17,'[1]2011'!N:N,"Wydatki",'[1]2011'!O:O,"Bieżący")</f>
        <v>52428</v>
      </c>
      <c r="I17" s="34">
        <f t="shared" si="0"/>
        <v>0.26160240705350507</v>
      </c>
      <c r="J17" s="33">
        <v>252742</v>
      </c>
      <c r="K17" s="35">
        <v>397824</v>
      </c>
      <c r="L17" s="36">
        <v>154490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7" t="s">
        <v>48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1005467</v>
      </c>
      <c r="AD17" s="4" t="b">
        <f t="shared" si="1"/>
        <v>1</v>
      </c>
    </row>
    <row r="18" spans="1:30" s="5" customFormat="1" ht="61.5" customHeight="1">
      <c r="A18" s="70" t="s">
        <v>50</v>
      </c>
      <c r="B18" s="81" t="s">
        <v>51</v>
      </c>
      <c r="C18" s="82" t="s">
        <v>46</v>
      </c>
      <c r="D18" s="83" t="s">
        <v>52</v>
      </c>
      <c r="E18" s="83" t="s">
        <v>21</v>
      </c>
      <c r="F18" s="74">
        <v>394653</v>
      </c>
      <c r="G18" s="74">
        <v>147170</v>
      </c>
      <c r="H18" s="74">
        <f>H19</f>
        <v>29702</v>
      </c>
      <c r="I18" s="75">
        <f>I19</f>
        <v>0.20182102330638038</v>
      </c>
      <c r="J18" s="74">
        <v>150597</v>
      </c>
      <c r="K18" s="76">
        <v>0</v>
      </c>
      <c r="L18" s="77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  <c r="R18" s="74">
        <v>0</v>
      </c>
      <c r="S18" s="74">
        <v>0</v>
      </c>
      <c r="T18" s="74">
        <v>0</v>
      </c>
      <c r="U18" s="78" t="s">
        <v>50</v>
      </c>
      <c r="V18" s="74">
        <v>0</v>
      </c>
      <c r="W18" s="74">
        <v>0</v>
      </c>
      <c r="X18" s="74">
        <v>0</v>
      </c>
      <c r="Y18" s="74">
        <v>0</v>
      </c>
      <c r="Z18" s="74">
        <v>0</v>
      </c>
      <c r="AA18" s="74">
        <v>0</v>
      </c>
      <c r="AB18" s="74">
        <v>0</v>
      </c>
      <c r="AC18" s="74">
        <v>297767</v>
      </c>
      <c r="AD18" s="4" t="b">
        <f t="shared" si="1"/>
        <v>1</v>
      </c>
    </row>
    <row r="19" spans="1:30" ht="36.75" customHeight="1">
      <c r="A19" s="28" t="s">
        <v>53</v>
      </c>
      <c r="B19" s="30" t="s">
        <v>54</v>
      </c>
      <c r="C19" s="79" t="s">
        <v>46</v>
      </c>
      <c r="D19" s="80" t="s">
        <v>52</v>
      </c>
      <c r="E19" s="80" t="s">
        <v>21</v>
      </c>
      <c r="F19" s="33">
        <v>394653</v>
      </c>
      <c r="G19" s="33">
        <v>147170</v>
      </c>
      <c r="H19" s="33">
        <f>SUMIFS('[1]2011'!$I:$I,'[1]2011'!$E:$E,$B19,'[1]2011'!$N:$N,"Wydatki",'[1]2011'!$O:$O,"Bieżący")</f>
        <v>29702</v>
      </c>
      <c r="I19" s="34">
        <f>H19/G19</f>
        <v>0.20182102330638038</v>
      </c>
      <c r="J19" s="33">
        <v>150597</v>
      </c>
      <c r="K19" s="35">
        <v>0</v>
      </c>
      <c r="L19" s="36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7" t="s">
        <v>53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297767</v>
      </c>
      <c r="AD19" s="4" t="b">
        <f t="shared" si="1"/>
        <v>1</v>
      </c>
    </row>
    <row r="20" spans="1:30" s="5" customFormat="1" ht="24" customHeight="1">
      <c r="A20" s="70" t="s">
        <v>55</v>
      </c>
      <c r="B20" s="81" t="s">
        <v>56</v>
      </c>
      <c r="C20" s="82" t="s">
        <v>57</v>
      </c>
      <c r="D20" s="83" t="s">
        <v>58</v>
      </c>
      <c r="E20" s="83" t="s">
        <v>24</v>
      </c>
      <c r="F20" s="74">
        <v>423709565</v>
      </c>
      <c r="G20" s="74">
        <v>52939509</v>
      </c>
      <c r="H20" s="74">
        <f>SUM(H21:H53,)</f>
        <v>23649886.93</v>
      </c>
      <c r="I20" s="75">
        <f>H20/G20</f>
        <v>0.44673415709239012</v>
      </c>
      <c r="J20" s="74">
        <v>43765635</v>
      </c>
      <c r="K20" s="76">
        <v>32212552</v>
      </c>
      <c r="L20" s="77">
        <v>25784972</v>
      </c>
      <c r="M20" s="74">
        <v>19220056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8" t="s">
        <v>55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173922724</v>
      </c>
      <c r="AD20" s="4" t="b">
        <f t="shared" si="1"/>
        <v>1</v>
      </c>
    </row>
    <row r="21" spans="1:30" ht="38.25" customHeight="1">
      <c r="A21" s="28" t="s">
        <v>59</v>
      </c>
      <c r="B21" s="30" t="s">
        <v>60</v>
      </c>
      <c r="C21" s="79" t="s">
        <v>46</v>
      </c>
      <c r="D21" s="80" t="s">
        <v>47</v>
      </c>
      <c r="E21" s="80" t="s">
        <v>47</v>
      </c>
      <c r="F21" s="33">
        <v>2106424</v>
      </c>
      <c r="G21" s="33">
        <v>2106424</v>
      </c>
      <c r="H21" s="33">
        <f>SUMIFS('[1]2011'!$I:$I,'[1]2011'!$E:$E,$B21,'[1]2011'!$N:$N,"Wydatki",'[1]2011'!$O:$O,"Bieżący")</f>
        <v>1991083</v>
      </c>
      <c r="I21" s="34">
        <f>H21/G21</f>
        <v>0.9452432178896556</v>
      </c>
      <c r="J21" s="33">
        <v>0</v>
      </c>
      <c r="K21" s="35">
        <v>0</v>
      </c>
      <c r="L21" s="36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7" t="s">
        <v>59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2106424</v>
      </c>
      <c r="AD21" s="4" t="b">
        <f t="shared" si="1"/>
        <v>1</v>
      </c>
    </row>
    <row r="22" spans="1:30" ht="40.5" customHeight="1">
      <c r="A22" s="28" t="s">
        <v>61</v>
      </c>
      <c r="B22" s="84" t="s">
        <v>62</v>
      </c>
      <c r="C22" s="79" t="s">
        <v>46</v>
      </c>
      <c r="D22" s="80" t="s">
        <v>47</v>
      </c>
      <c r="E22" s="80" t="s">
        <v>21</v>
      </c>
      <c r="F22" s="33">
        <v>2500000</v>
      </c>
      <c r="G22" s="33">
        <v>50000</v>
      </c>
      <c r="H22" s="33">
        <f>SUMIFS('[1]2011'!$I:$I,'[1]2011'!$E:$E,$B22,'[1]2011'!$N:$N,"Wydatki",'[1]2011'!$O:$O,"Bieżący")</f>
        <v>0</v>
      </c>
      <c r="I22" s="34">
        <f>H22/G22</f>
        <v>0</v>
      </c>
      <c r="J22" s="33">
        <v>2450000</v>
      </c>
      <c r="K22" s="35">
        <v>0</v>
      </c>
      <c r="L22" s="36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7" t="s">
        <v>61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2500000</v>
      </c>
      <c r="AD22" s="4" t="b">
        <f t="shared" si="1"/>
        <v>1</v>
      </c>
    </row>
    <row r="23" spans="1:30" ht="38.25" customHeight="1">
      <c r="A23" s="28" t="s">
        <v>63</v>
      </c>
      <c r="B23" s="85" t="s">
        <v>64</v>
      </c>
      <c r="C23" s="79" t="s">
        <v>46</v>
      </c>
      <c r="D23" s="80" t="s">
        <v>58</v>
      </c>
      <c r="E23" s="80" t="s">
        <v>23</v>
      </c>
      <c r="F23" s="33">
        <v>9627098</v>
      </c>
      <c r="G23" s="33">
        <v>2000000</v>
      </c>
      <c r="H23" s="33">
        <f>SUMIFS('[1]2011'!$I:$I,'[1]2011'!$E:$E,$B23,'[1]2011'!$N:$N,"Wydatki",'[1]2011'!$O:$O,"Bieżący")</f>
        <v>399153</v>
      </c>
      <c r="I23" s="34">
        <f t="shared" ref="I23:I53" si="2">H23/G23</f>
        <v>0.19957649999999999</v>
      </c>
      <c r="J23" s="33">
        <v>2000000</v>
      </c>
      <c r="K23" s="35">
        <v>1500000</v>
      </c>
      <c r="L23" s="36">
        <v>1500000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7" t="s">
        <v>63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7000000</v>
      </c>
      <c r="AD23" s="4" t="b">
        <f t="shared" si="1"/>
        <v>1</v>
      </c>
    </row>
    <row r="24" spans="1:30" ht="42.75" customHeight="1">
      <c r="A24" s="28" t="s">
        <v>65</v>
      </c>
      <c r="B24" s="85" t="s">
        <v>66</v>
      </c>
      <c r="C24" s="79" t="s">
        <v>46</v>
      </c>
      <c r="D24" s="80" t="s">
        <v>47</v>
      </c>
      <c r="E24" s="80" t="s">
        <v>22</v>
      </c>
      <c r="F24" s="33">
        <v>1325000</v>
      </c>
      <c r="G24" s="33">
        <v>75000</v>
      </c>
      <c r="H24" s="33">
        <f>SUMIFS('[1]2011'!$I:$I,'[1]2011'!$E:$E,$B24,'[1]2011'!$N:$N,"Wydatki",'[1]2011'!$O:$O,"Bieżący")</f>
        <v>0</v>
      </c>
      <c r="I24" s="34">
        <f t="shared" si="2"/>
        <v>0</v>
      </c>
      <c r="J24" s="33">
        <v>500000</v>
      </c>
      <c r="K24" s="35">
        <v>750000</v>
      </c>
      <c r="L24" s="36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7" t="s">
        <v>65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1325000</v>
      </c>
      <c r="AD24" s="4" t="b">
        <f t="shared" si="1"/>
        <v>1</v>
      </c>
    </row>
    <row r="25" spans="1:30" ht="39.75" customHeight="1">
      <c r="A25" s="28" t="s">
        <v>67</v>
      </c>
      <c r="B25" s="85" t="s">
        <v>68</v>
      </c>
      <c r="C25" s="79" t="s">
        <v>46</v>
      </c>
      <c r="D25" s="80" t="s">
        <v>47</v>
      </c>
      <c r="E25" s="80" t="s">
        <v>47</v>
      </c>
      <c r="F25" s="33">
        <v>153483</v>
      </c>
      <c r="G25" s="33">
        <v>153483</v>
      </c>
      <c r="H25" s="33">
        <f>SUMIFS('[1]2011'!$I:$I,'[1]2011'!$E:$E,$B25,'[1]2011'!$N:$N,"Wydatki",'[1]2011'!$O:$O,"Bieżący")</f>
        <v>117929</v>
      </c>
      <c r="I25" s="34">
        <f t="shared" si="2"/>
        <v>0.7683521953571405</v>
      </c>
      <c r="J25" s="33">
        <v>0</v>
      </c>
      <c r="K25" s="35">
        <v>0</v>
      </c>
      <c r="L25" s="36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7" t="s">
        <v>67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153483</v>
      </c>
      <c r="AD25" s="4" t="b">
        <f t="shared" si="1"/>
        <v>1</v>
      </c>
    </row>
    <row r="26" spans="1:30" ht="42" customHeight="1">
      <c r="A26" s="28" t="s">
        <v>69</v>
      </c>
      <c r="B26" s="86" t="s">
        <v>70</v>
      </c>
      <c r="C26" s="87" t="s">
        <v>46</v>
      </c>
      <c r="D26" s="88" t="s">
        <v>21</v>
      </c>
      <c r="E26" s="88" t="s">
        <v>24</v>
      </c>
      <c r="F26" s="89">
        <v>3745312</v>
      </c>
      <c r="G26" s="89">
        <v>0</v>
      </c>
      <c r="H26" s="89">
        <f>SUMIFS('[1]2011'!$I:$I,'[1]2011'!$E:$E,$B26,'[1]2011'!$N:$N,"Wydatki",'[1]2011'!$O:$O,"Bieżący")</f>
        <v>0</v>
      </c>
      <c r="I26" s="90">
        <v>0</v>
      </c>
      <c r="J26" s="89">
        <v>212546</v>
      </c>
      <c r="K26" s="91">
        <v>1177590</v>
      </c>
      <c r="L26" s="92">
        <v>1177588</v>
      </c>
      <c r="M26" s="89">
        <v>1177588</v>
      </c>
      <c r="N26" s="89">
        <v>0</v>
      </c>
      <c r="O26" s="89">
        <v>0</v>
      </c>
      <c r="P26" s="89">
        <v>0</v>
      </c>
      <c r="Q26" s="89">
        <v>0</v>
      </c>
      <c r="R26" s="89">
        <v>0</v>
      </c>
      <c r="S26" s="89">
        <v>0</v>
      </c>
      <c r="T26" s="89">
        <v>0</v>
      </c>
      <c r="U26" s="37" t="s">
        <v>69</v>
      </c>
      <c r="V26" s="89">
        <v>0</v>
      </c>
      <c r="W26" s="89">
        <v>0</v>
      </c>
      <c r="X26" s="89">
        <v>0</v>
      </c>
      <c r="Y26" s="89">
        <v>0</v>
      </c>
      <c r="Z26" s="89">
        <v>0</v>
      </c>
      <c r="AA26" s="89">
        <v>0</v>
      </c>
      <c r="AB26" s="89">
        <v>0</v>
      </c>
      <c r="AC26" s="89">
        <v>3745312</v>
      </c>
      <c r="AD26" s="4" t="b">
        <f t="shared" si="1"/>
        <v>1</v>
      </c>
    </row>
    <row r="27" spans="1:30" ht="38.25" customHeight="1">
      <c r="A27" s="19" t="s">
        <v>71</v>
      </c>
      <c r="B27" s="93" t="s">
        <v>72</v>
      </c>
      <c r="C27" s="94" t="s">
        <v>46</v>
      </c>
      <c r="D27" s="95" t="s">
        <v>52</v>
      </c>
      <c r="E27" s="95" t="s">
        <v>23</v>
      </c>
      <c r="F27" s="23">
        <v>5117424</v>
      </c>
      <c r="G27" s="23">
        <v>943342</v>
      </c>
      <c r="H27" s="23">
        <f>SUMIFS('[1]2011'!$I:$I,'[1]2011'!$E:$E,$B27,'[1]2011'!$N:$N,"Wydatki",'[1]2011'!$O:$O,"Bieżący")</f>
        <v>489168.93</v>
      </c>
      <c r="I27" s="24">
        <f t="shared" si="2"/>
        <v>0.51854887198916189</v>
      </c>
      <c r="J27" s="23">
        <v>798098</v>
      </c>
      <c r="K27" s="25">
        <v>738413</v>
      </c>
      <c r="L27" s="26">
        <v>754001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7" t="s">
        <v>71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3233854</v>
      </c>
      <c r="AD27" s="4" t="b">
        <f t="shared" si="1"/>
        <v>1</v>
      </c>
    </row>
    <row r="28" spans="1:30" ht="41.25" customHeight="1">
      <c r="A28" s="28" t="s">
        <v>73</v>
      </c>
      <c r="B28" s="85" t="s">
        <v>74</v>
      </c>
      <c r="C28" s="79" t="s">
        <v>46</v>
      </c>
      <c r="D28" s="80" t="s">
        <v>47</v>
      </c>
      <c r="E28" s="80" t="s">
        <v>24</v>
      </c>
      <c r="F28" s="33">
        <v>3847000</v>
      </c>
      <c r="G28" s="33">
        <v>820000</v>
      </c>
      <c r="H28" s="33">
        <f>SUMIFS('[1]2011'!$I:$I,'[1]2011'!$E:$E,$B28,'[1]2011'!$N:$N,"Wydatki",'[1]2011'!$O:$O,"Bieżący")</f>
        <v>0</v>
      </c>
      <c r="I28" s="34">
        <f t="shared" si="2"/>
        <v>0</v>
      </c>
      <c r="J28" s="33">
        <v>800000</v>
      </c>
      <c r="K28" s="35">
        <v>800000</v>
      </c>
      <c r="L28" s="36">
        <v>707000</v>
      </c>
      <c r="M28" s="33">
        <v>720000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7" t="s">
        <v>73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3847000</v>
      </c>
      <c r="AD28" s="4" t="b">
        <f t="shared" si="1"/>
        <v>1</v>
      </c>
    </row>
    <row r="29" spans="1:30" ht="43.5" customHeight="1">
      <c r="A29" s="28" t="s">
        <v>75</v>
      </c>
      <c r="B29" s="85" t="s">
        <v>76</v>
      </c>
      <c r="C29" s="79" t="s">
        <v>46</v>
      </c>
      <c r="D29" s="80" t="s">
        <v>52</v>
      </c>
      <c r="E29" s="80" t="s">
        <v>22</v>
      </c>
      <c r="F29" s="33">
        <v>1203465</v>
      </c>
      <c r="G29" s="33">
        <v>287892</v>
      </c>
      <c r="H29" s="33">
        <f>SUMIFS('[1]2011'!$I:$I,'[1]2011'!$E:$E,$B29,'[1]2011'!$N:$N,"Wydatki",'[1]2011'!$O:$O,"Bieżący")</f>
        <v>112706</v>
      </c>
      <c r="I29" s="34">
        <f t="shared" si="2"/>
        <v>0.39148708543481581</v>
      </c>
      <c r="J29" s="33">
        <v>342000</v>
      </c>
      <c r="K29" s="35">
        <v>394200</v>
      </c>
      <c r="L29" s="36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7" t="s">
        <v>75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1024092</v>
      </c>
      <c r="AD29" s="4" t="b">
        <f t="shared" si="1"/>
        <v>1</v>
      </c>
    </row>
    <row r="30" spans="1:30" ht="25.5">
      <c r="A30" s="28" t="s">
        <v>77</v>
      </c>
      <c r="B30" s="85" t="s">
        <v>78</v>
      </c>
      <c r="C30" s="79" t="s">
        <v>79</v>
      </c>
      <c r="D30" s="80" t="s">
        <v>58</v>
      </c>
      <c r="E30" s="80" t="s">
        <v>24</v>
      </c>
      <c r="F30" s="33">
        <v>33334814</v>
      </c>
      <c r="G30" s="33">
        <v>3948869</v>
      </c>
      <c r="H30" s="33">
        <f>SUMIFS('[1]2011'!$I:$I,'[1]2011'!$E:$E,"Pomoc techniczna",'[1]2011'!$N:$N,"Wydatki",'[1]2011'!$O:$O,"Bieżący",'[1]2011'!M:M,"WUP")</f>
        <v>1996890</v>
      </c>
      <c r="I30" s="34">
        <f t="shared" si="2"/>
        <v>0.50568656493796071</v>
      </c>
      <c r="J30" s="33">
        <v>4695563</v>
      </c>
      <c r="K30" s="35">
        <v>4911047</v>
      </c>
      <c r="L30" s="36">
        <v>4994691</v>
      </c>
      <c r="M30" s="33">
        <v>5080009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7" t="s">
        <v>77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23630179</v>
      </c>
      <c r="AD30" s="4" t="b">
        <f t="shared" si="1"/>
        <v>1</v>
      </c>
    </row>
    <row r="31" spans="1:30" ht="42.75" customHeight="1">
      <c r="A31" s="28" t="s">
        <v>80</v>
      </c>
      <c r="B31" s="85" t="s">
        <v>81</v>
      </c>
      <c r="C31" s="79" t="s">
        <v>46</v>
      </c>
      <c r="D31" s="80" t="s">
        <v>58</v>
      </c>
      <c r="E31" s="80" t="s">
        <v>24</v>
      </c>
      <c r="F31" s="33">
        <v>53915522</v>
      </c>
      <c r="G31" s="33">
        <v>7401742</v>
      </c>
      <c r="H31" s="33">
        <f>SUMIFS('[1]2011'!I:I,'[1]2011'!E:E,"Pomoc techniczna",'[1]2011'!M:M,"EFS",'[1]2011'!N:N,"Wydatki",'[1]2011'!O:O,"Bieżący",'[1]2011'!C:C,"PO KL")</f>
        <v>3387022</v>
      </c>
      <c r="I31" s="34">
        <f t="shared" si="2"/>
        <v>0.45759795464365011</v>
      </c>
      <c r="J31" s="33">
        <v>9556990</v>
      </c>
      <c r="K31" s="35">
        <v>8945977</v>
      </c>
      <c r="L31" s="36">
        <v>8766053</v>
      </c>
      <c r="M31" s="33">
        <v>8183227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7" t="s">
        <v>80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42853989</v>
      </c>
      <c r="AD31" s="4" t="b">
        <f t="shared" si="1"/>
        <v>1</v>
      </c>
    </row>
    <row r="32" spans="1:30" ht="42.75" customHeight="1">
      <c r="A32" s="28" t="s">
        <v>82</v>
      </c>
      <c r="B32" s="85" t="s">
        <v>83</v>
      </c>
      <c r="C32" s="79" t="s">
        <v>46</v>
      </c>
      <c r="D32" s="80" t="s">
        <v>52</v>
      </c>
      <c r="E32" s="80" t="s">
        <v>21</v>
      </c>
      <c r="F32" s="33">
        <v>4582666</v>
      </c>
      <c r="G32" s="33">
        <v>2616653</v>
      </c>
      <c r="H32" s="33">
        <f>SUMIFS('[1]2011'!$I:$I,'[1]2011'!$E:$E,$B32,'[1]2011'!$N:$N,"Wydatki",'[1]2011'!$O:$O,"Bieżący")</f>
        <v>428108</v>
      </c>
      <c r="I32" s="34">
        <f t="shared" si="2"/>
        <v>0.16360900738462456</v>
      </c>
      <c r="J32" s="33">
        <v>1016013</v>
      </c>
      <c r="K32" s="35">
        <v>0</v>
      </c>
      <c r="L32" s="36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7" t="s">
        <v>82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3632666</v>
      </c>
      <c r="AD32" s="4" t="b">
        <f t="shared" si="1"/>
        <v>1</v>
      </c>
    </row>
    <row r="33" spans="1:30" ht="41.25" customHeight="1">
      <c r="A33" s="28" t="s">
        <v>84</v>
      </c>
      <c r="B33" s="85" t="s">
        <v>85</v>
      </c>
      <c r="C33" s="79" t="s">
        <v>46</v>
      </c>
      <c r="D33" s="80" t="s">
        <v>47</v>
      </c>
      <c r="E33" s="80" t="s">
        <v>24</v>
      </c>
      <c r="F33" s="33">
        <v>5725000</v>
      </c>
      <c r="G33" s="33">
        <v>1345000</v>
      </c>
      <c r="H33" s="33">
        <f>SUMIFS('[1]2011'!$I:$I,'[1]2011'!$E:$E,$B33,'[1]2011'!$N:$N,"Wydatki",'[1]2011'!$O:$O,"Bieżący")</f>
        <v>802946</v>
      </c>
      <c r="I33" s="34">
        <f t="shared" si="2"/>
        <v>0.5969858736059479</v>
      </c>
      <c r="J33" s="33">
        <v>1200000</v>
      </c>
      <c r="K33" s="35">
        <v>1200000</v>
      </c>
      <c r="L33" s="36">
        <v>1200000</v>
      </c>
      <c r="M33" s="33">
        <v>780000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7" t="s">
        <v>84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5725000</v>
      </c>
      <c r="AD33" s="4" t="b">
        <f t="shared" si="1"/>
        <v>1</v>
      </c>
    </row>
    <row r="34" spans="1:30" ht="25.5">
      <c r="A34" s="28" t="s">
        <v>86</v>
      </c>
      <c r="B34" s="85" t="s">
        <v>87</v>
      </c>
      <c r="C34" s="79" t="s">
        <v>79</v>
      </c>
      <c r="D34" s="80" t="s">
        <v>88</v>
      </c>
      <c r="E34" s="80" t="s">
        <v>23</v>
      </c>
      <c r="F34" s="33">
        <v>23136552</v>
      </c>
      <c r="G34" s="33">
        <v>1898100</v>
      </c>
      <c r="H34" s="33">
        <f>SUMIFS('[1]2011'!$I:$I,'[1]2011'!$E:$E,$B34,'[1]2011'!$N:$N,"Wydatki",'[1]2011'!$O:$O,"Bieżący")</f>
        <v>1416579</v>
      </c>
      <c r="I34" s="34">
        <f t="shared" si="2"/>
        <v>0.74631420894578793</v>
      </c>
      <c r="J34" s="33">
        <v>1200000</v>
      </c>
      <c r="K34" s="35">
        <v>825000</v>
      </c>
      <c r="L34" s="36">
        <v>264200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7" t="s">
        <v>86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4187300</v>
      </c>
      <c r="AD34" s="4" t="b">
        <f t="shared" si="1"/>
        <v>1</v>
      </c>
    </row>
    <row r="35" spans="1:30" ht="25.5">
      <c r="A35" s="28" t="s">
        <v>89</v>
      </c>
      <c r="B35" s="85" t="s">
        <v>90</v>
      </c>
      <c r="C35" s="79" t="s">
        <v>79</v>
      </c>
      <c r="D35" s="80" t="s">
        <v>88</v>
      </c>
      <c r="E35" s="80" t="s">
        <v>23</v>
      </c>
      <c r="F35" s="33">
        <v>21163964</v>
      </c>
      <c r="G35" s="33">
        <v>3010000</v>
      </c>
      <c r="H35" s="33">
        <f>SUMIFS('[1]2011'!$I:$I,'[1]2011'!$E:$E,$B35,'[1]2011'!$N:$N,"Wydatki",'[1]2011'!$O:$O,"Bieżący")</f>
        <v>1981302</v>
      </c>
      <c r="I35" s="34">
        <f t="shared" si="2"/>
        <v>0.65823986710963456</v>
      </c>
      <c r="J35" s="33">
        <v>900000</v>
      </c>
      <c r="K35" s="35">
        <v>525000</v>
      </c>
      <c r="L35" s="36">
        <v>283400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7" t="s">
        <v>89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4718400</v>
      </c>
      <c r="AD35" s="4" t="b">
        <f t="shared" si="1"/>
        <v>1</v>
      </c>
    </row>
    <row r="36" spans="1:30" ht="25.5">
      <c r="A36" s="28" t="s">
        <v>91</v>
      </c>
      <c r="B36" s="85" t="s">
        <v>92</v>
      </c>
      <c r="C36" s="79" t="s">
        <v>79</v>
      </c>
      <c r="D36" s="80" t="s">
        <v>88</v>
      </c>
      <c r="E36" s="80" t="s">
        <v>23</v>
      </c>
      <c r="F36" s="33">
        <v>2208687</v>
      </c>
      <c r="G36" s="33">
        <v>150000</v>
      </c>
      <c r="H36" s="33">
        <f>SUMIFS('[1]2011'!$I:$I,'[1]2011'!$E:$E,$B36,'[1]2011'!$N:$N,"Wydatki",'[1]2011'!$O:$O,"Bieżący")</f>
        <v>89356</v>
      </c>
      <c r="I36" s="34">
        <f t="shared" si="2"/>
        <v>0.59570666666666672</v>
      </c>
      <c r="J36" s="33">
        <v>105000</v>
      </c>
      <c r="K36" s="35">
        <v>97500</v>
      </c>
      <c r="L36" s="36">
        <v>41300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7" t="s">
        <v>91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393800</v>
      </c>
      <c r="AD36" s="4" t="b">
        <f t="shared" si="1"/>
        <v>1</v>
      </c>
    </row>
    <row r="37" spans="1:30" ht="40.5" customHeight="1">
      <c r="A37" s="28" t="s">
        <v>93</v>
      </c>
      <c r="B37" s="85" t="s">
        <v>94</v>
      </c>
      <c r="C37" s="79" t="s">
        <v>46</v>
      </c>
      <c r="D37" s="80" t="s">
        <v>58</v>
      </c>
      <c r="E37" s="80" t="s">
        <v>22</v>
      </c>
      <c r="F37" s="33">
        <v>50484793</v>
      </c>
      <c r="G37" s="33">
        <v>1171621</v>
      </c>
      <c r="H37" s="33">
        <f>SUMIFS('[1]2011'!$I:$I,'[1]2011'!$E:$E,$B37,'[1]2011'!$N:$N,"Wydatki",'[1]2011'!$O:$O,"Bieżący")</f>
        <v>708534</v>
      </c>
      <c r="I37" s="34">
        <f t="shared" si="2"/>
        <v>0.60474675684372337</v>
      </c>
      <c r="J37" s="33">
        <v>1099562</v>
      </c>
      <c r="K37" s="35">
        <v>1056423</v>
      </c>
      <c r="L37" s="36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7" t="s">
        <v>93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3327606</v>
      </c>
      <c r="AD37" s="4" t="b">
        <f t="shared" si="1"/>
        <v>1</v>
      </c>
    </row>
    <row r="38" spans="1:30" ht="38.25" customHeight="1">
      <c r="A38" s="28" t="s">
        <v>95</v>
      </c>
      <c r="B38" s="85" t="s">
        <v>96</v>
      </c>
      <c r="C38" s="79" t="s">
        <v>46</v>
      </c>
      <c r="D38" s="80" t="s">
        <v>88</v>
      </c>
      <c r="E38" s="80" t="s">
        <v>23</v>
      </c>
      <c r="F38" s="33">
        <v>19333542</v>
      </c>
      <c r="G38" s="33">
        <v>3230326</v>
      </c>
      <c r="H38" s="33">
        <f>SUMIFS('[1]2011'!$I:$I,'[1]2011'!$E:$E,$B38,'[1]2011'!$N:$N,"Wydatki",'[1]2011'!$O:$O,"Bieżący")</f>
        <v>1235347</v>
      </c>
      <c r="I38" s="34">
        <f t="shared" si="2"/>
        <v>0.38242177414911066</v>
      </c>
      <c r="J38" s="33">
        <v>2917500</v>
      </c>
      <c r="K38" s="35">
        <v>1147500</v>
      </c>
      <c r="L38" s="36">
        <v>150000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7" t="s">
        <v>95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7445326</v>
      </c>
      <c r="AD38" s="4" t="b">
        <f t="shared" si="1"/>
        <v>1</v>
      </c>
    </row>
    <row r="39" spans="1:30" ht="42.75" customHeight="1">
      <c r="A39" s="28" t="s">
        <v>97</v>
      </c>
      <c r="B39" s="85" t="s">
        <v>98</v>
      </c>
      <c r="C39" s="79" t="s">
        <v>46</v>
      </c>
      <c r="D39" s="80" t="s">
        <v>88</v>
      </c>
      <c r="E39" s="80" t="s">
        <v>23</v>
      </c>
      <c r="F39" s="33">
        <v>3072039</v>
      </c>
      <c r="G39" s="33">
        <v>315000</v>
      </c>
      <c r="H39" s="33">
        <f>SUMIFS('[1]2011'!$I:$I,'[1]2011'!$E:$E,$B39,'[1]2011'!$N:$N,"Wydatki",'[1]2011'!$O:$O,"Bieżący")</f>
        <v>165939</v>
      </c>
      <c r="I39" s="34">
        <f t="shared" si="2"/>
        <v>0.52679047619047614</v>
      </c>
      <c r="J39" s="33">
        <v>450000</v>
      </c>
      <c r="K39" s="35">
        <v>375000</v>
      </c>
      <c r="L39" s="36">
        <v>225000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7" t="s">
        <v>97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1365000</v>
      </c>
      <c r="AD39" s="4" t="b">
        <f t="shared" si="1"/>
        <v>1</v>
      </c>
    </row>
    <row r="40" spans="1:30" ht="25.5">
      <c r="A40" s="28" t="s">
        <v>99</v>
      </c>
      <c r="B40" s="85" t="s">
        <v>100</v>
      </c>
      <c r="C40" s="79" t="s">
        <v>79</v>
      </c>
      <c r="D40" s="80" t="s">
        <v>88</v>
      </c>
      <c r="E40" s="80" t="s">
        <v>23</v>
      </c>
      <c r="F40" s="33">
        <v>67835069</v>
      </c>
      <c r="G40" s="33">
        <v>7966463</v>
      </c>
      <c r="H40" s="33">
        <f>SUMIFS('[1]2011'!$I:$I,'[1]2011'!$E:$E,$B40,'[1]2011'!$N:$N,"Wydatki",'[1]2011'!$O:$O,"Bieżący",'[1]2011'!M:M,"WUP")</f>
        <v>3151282</v>
      </c>
      <c r="I40" s="34">
        <f t="shared" si="2"/>
        <v>0.3955685226931952</v>
      </c>
      <c r="J40" s="33">
        <v>7050000</v>
      </c>
      <c r="K40" s="35">
        <v>3000000</v>
      </c>
      <c r="L40" s="36">
        <v>1961800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7" t="s">
        <v>99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19978263</v>
      </c>
      <c r="AD40" s="4" t="b">
        <f t="shared" si="1"/>
        <v>1</v>
      </c>
    </row>
    <row r="41" spans="1:30" ht="37.5" customHeight="1">
      <c r="A41" s="28" t="s">
        <v>101</v>
      </c>
      <c r="B41" s="85" t="s">
        <v>102</v>
      </c>
      <c r="C41" s="79" t="s">
        <v>46</v>
      </c>
      <c r="D41" s="80" t="s">
        <v>88</v>
      </c>
      <c r="E41" s="80" t="s">
        <v>24</v>
      </c>
      <c r="F41" s="33">
        <v>12460186</v>
      </c>
      <c r="G41" s="33">
        <v>482273</v>
      </c>
      <c r="H41" s="33">
        <f>SUMIFS('[1]2011'!$I:$I,'[1]2011'!$E:$E,$B41,'[1]2011'!$N:$N,"Wydatki",'[1]2011'!$O:$O,"Bieżący")</f>
        <v>236690</v>
      </c>
      <c r="I41" s="34">
        <f t="shared" si="2"/>
        <v>0.49078011831473045</v>
      </c>
      <c r="J41" s="33">
        <v>490600</v>
      </c>
      <c r="K41" s="35">
        <v>567128</v>
      </c>
      <c r="L41" s="36">
        <v>306485</v>
      </c>
      <c r="M41" s="33">
        <v>153243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7" t="s">
        <v>101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1999729</v>
      </c>
      <c r="AD41" s="4" t="b">
        <f t="shared" si="1"/>
        <v>1</v>
      </c>
    </row>
    <row r="42" spans="1:30" ht="42" customHeight="1">
      <c r="A42" s="28" t="s">
        <v>103</v>
      </c>
      <c r="B42" s="85" t="s">
        <v>104</v>
      </c>
      <c r="C42" s="79" t="s">
        <v>46</v>
      </c>
      <c r="D42" s="80" t="s">
        <v>88</v>
      </c>
      <c r="E42" s="80" t="s">
        <v>24</v>
      </c>
      <c r="F42" s="33">
        <v>45502541</v>
      </c>
      <c r="G42" s="33">
        <v>4052109</v>
      </c>
      <c r="H42" s="33">
        <f>SUMIFS('[1]2011'!$I:$I,'[1]2011'!$E:$E,$B42,'[1]2011'!$N:$N,"Wydatki",'[1]2011'!$O:$O,"Bieżący")</f>
        <v>2176955</v>
      </c>
      <c r="I42" s="34">
        <f t="shared" si="2"/>
        <v>0.53723999033589664</v>
      </c>
      <c r="J42" s="33">
        <v>3573046</v>
      </c>
      <c r="K42" s="35">
        <v>2836966</v>
      </c>
      <c r="L42" s="36">
        <v>2073046</v>
      </c>
      <c r="M42" s="33">
        <v>2073046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7" t="s">
        <v>103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14608213</v>
      </c>
      <c r="AD42" s="4" t="b">
        <f t="shared" si="1"/>
        <v>1</v>
      </c>
    </row>
    <row r="43" spans="1:30" ht="38.25" customHeight="1">
      <c r="A43" s="28" t="s">
        <v>105</v>
      </c>
      <c r="B43" s="85" t="s">
        <v>106</v>
      </c>
      <c r="C43" s="79" t="s">
        <v>46</v>
      </c>
      <c r="D43" s="80" t="s">
        <v>88</v>
      </c>
      <c r="E43" s="80" t="s">
        <v>24</v>
      </c>
      <c r="F43" s="33">
        <v>17887679</v>
      </c>
      <c r="G43" s="33">
        <v>343777</v>
      </c>
      <c r="H43" s="33">
        <f>SUMIFS('[1]2011'!$I:$I,'[1]2011'!$E:$E,$B43,'[1]2011'!$N:$N,"Wydatki",'[1]2011'!$O:$O,"Bieżący")</f>
        <v>136761</v>
      </c>
      <c r="I43" s="34">
        <f t="shared" si="2"/>
        <v>0.39781893494910947</v>
      </c>
      <c r="J43" s="33">
        <v>340955</v>
      </c>
      <c r="K43" s="35">
        <v>340955</v>
      </c>
      <c r="L43" s="36">
        <v>340955</v>
      </c>
      <c r="M43" s="33">
        <v>340955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7" t="s">
        <v>105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1707597</v>
      </c>
      <c r="AD43" s="4" t="b">
        <f t="shared" si="1"/>
        <v>1</v>
      </c>
    </row>
    <row r="44" spans="1:30" ht="39.75" customHeight="1">
      <c r="A44" s="28" t="s">
        <v>107</v>
      </c>
      <c r="B44" s="85" t="s">
        <v>108</v>
      </c>
      <c r="C44" s="79" t="s">
        <v>46</v>
      </c>
      <c r="D44" s="80" t="s">
        <v>88</v>
      </c>
      <c r="E44" s="80" t="s">
        <v>24</v>
      </c>
      <c r="F44" s="33">
        <v>10830460</v>
      </c>
      <c r="G44" s="33">
        <v>553000</v>
      </c>
      <c r="H44" s="33">
        <f>SUMIFS('[1]2011'!$I:$I,'[1]2011'!$E:$E,$B44,'[1]2011'!$N:$N,"Wydatki",'[1]2011'!$O:$O,"Bieżący")</f>
        <v>189329</v>
      </c>
      <c r="I44" s="34">
        <f t="shared" si="2"/>
        <v>0.34236708860759496</v>
      </c>
      <c r="J44" s="33">
        <v>555633</v>
      </c>
      <c r="K44" s="35">
        <v>555633</v>
      </c>
      <c r="L44" s="36">
        <v>555633</v>
      </c>
      <c r="M44" s="33">
        <v>555633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7" t="s">
        <v>107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2775532</v>
      </c>
      <c r="AD44" s="4" t="b">
        <f t="shared" si="1"/>
        <v>1</v>
      </c>
    </row>
    <row r="45" spans="1:30" ht="40.5" customHeight="1">
      <c r="A45" s="28" t="s">
        <v>109</v>
      </c>
      <c r="B45" s="85" t="s">
        <v>110</v>
      </c>
      <c r="C45" s="79" t="s">
        <v>46</v>
      </c>
      <c r="D45" s="80" t="s">
        <v>88</v>
      </c>
      <c r="E45" s="80" t="s">
        <v>23</v>
      </c>
      <c r="F45" s="33">
        <v>7485505</v>
      </c>
      <c r="G45" s="33">
        <v>163000</v>
      </c>
      <c r="H45" s="33">
        <f>SUMIFS('[1]2011'!$I:$I,'[1]2011'!$E:$E,$B45,'[1]2011'!$N:$N,"Wydatki",'[1]2011'!$O:$O,"Bieżący")</f>
        <v>154826</v>
      </c>
      <c r="I45" s="34">
        <f t="shared" si="2"/>
        <v>0.94985276073619629</v>
      </c>
      <c r="J45" s="33">
        <v>194409</v>
      </c>
      <c r="K45" s="35">
        <v>150000</v>
      </c>
      <c r="L45" s="36">
        <v>150000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7" t="s">
        <v>109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657409</v>
      </c>
      <c r="AD45" s="4" t="b">
        <f t="shared" si="1"/>
        <v>1</v>
      </c>
    </row>
    <row r="46" spans="1:30" ht="39.75" customHeight="1">
      <c r="A46" s="28" t="s">
        <v>111</v>
      </c>
      <c r="B46" s="85" t="s">
        <v>112</v>
      </c>
      <c r="C46" s="79" t="s">
        <v>46</v>
      </c>
      <c r="D46" s="80" t="s">
        <v>52</v>
      </c>
      <c r="E46" s="80" t="s">
        <v>21</v>
      </c>
      <c r="F46" s="33">
        <v>2679867</v>
      </c>
      <c r="G46" s="33">
        <v>1331182</v>
      </c>
      <c r="H46" s="33">
        <f>SUMIFS('[1]2011'!$I:$I,'[1]2011'!$E:$E,$B46,'[1]2011'!$N:$N,"Wydatki",'[1]2011'!$O:$O,"Bieżący")</f>
        <v>137231</v>
      </c>
      <c r="I46" s="34">
        <f t="shared" si="2"/>
        <v>0.10308958504547086</v>
      </c>
      <c r="J46" s="33">
        <v>134676</v>
      </c>
      <c r="K46" s="35">
        <v>0</v>
      </c>
      <c r="L46" s="36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7" t="s">
        <v>111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1465858</v>
      </c>
      <c r="AD46" s="4" t="b">
        <f t="shared" si="1"/>
        <v>1</v>
      </c>
    </row>
    <row r="47" spans="1:30" ht="41.25" customHeight="1">
      <c r="A47" s="28" t="s">
        <v>113</v>
      </c>
      <c r="B47" s="86" t="s">
        <v>114</v>
      </c>
      <c r="C47" s="87" t="s">
        <v>46</v>
      </c>
      <c r="D47" s="88" t="s">
        <v>52</v>
      </c>
      <c r="E47" s="88" t="s">
        <v>47</v>
      </c>
      <c r="F47" s="89">
        <v>2790456</v>
      </c>
      <c r="G47" s="89">
        <v>2655459</v>
      </c>
      <c r="H47" s="89">
        <f>SUMIFS('[1]2011'!$I:$I,'[1]2011'!$E:$E,$B47,'[1]2011'!$N:$N,"Wydatki",'[1]2011'!$O:$O,"Bieżący")</f>
        <v>1054190</v>
      </c>
      <c r="I47" s="90">
        <f t="shared" si="2"/>
        <v>0.39698974828833733</v>
      </c>
      <c r="J47" s="89">
        <v>0</v>
      </c>
      <c r="K47" s="91">
        <v>0</v>
      </c>
      <c r="L47" s="92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37" t="s">
        <v>113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2655459</v>
      </c>
      <c r="AD47" s="4" t="b">
        <f t="shared" si="1"/>
        <v>1</v>
      </c>
    </row>
    <row r="48" spans="1:30" ht="33.75" customHeight="1">
      <c r="A48" s="19" t="s">
        <v>115</v>
      </c>
      <c r="B48" s="93" t="s">
        <v>116</v>
      </c>
      <c r="C48" s="94" t="s">
        <v>46</v>
      </c>
      <c r="D48" s="95" t="s">
        <v>52</v>
      </c>
      <c r="E48" s="95" t="s">
        <v>47</v>
      </c>
      <c r="F48" s="23">
        <v>1132405</v>
      </c>
      <c r="G48" s="23">
        <v>194253</v>
      </c>
      <c r="H48" s="23">
        <f>SUMIFS('[1]2011'!$I:$I,'[1]2011'!$E:$E,$B48,'[1]2011'!$N:$N,"Wydatki",'[1]2011'!$O:$O,"Bieżący")</f>
        <v>179085</v>
      </c>
      <c r="I48" s="24">
        <f t="shared" si="2"/>
        <v>0.92191626384148506</v>
      </c>
      <c r="J48" s="23">
        <v>0</v>
      </c>
      <c r="K48" s="25">
        <v>0</v>
      </c>
      <c r="L48" s="26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7" t="s">
        <v>115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194253</v>
      </c>
      <c r="AD48" s="4" t="b">
        <f t="shared" si="1"/>
        <v>1</v>
      </c>
    </row>
    <row r="49" spans="1:30" ht="42.75" customHeight="1">
      <c r="A49" s="28" t="s">
        <v>117</v>
      </c>
      <c r="B49" s="85" t="s">
        <v>118</v>
      </c>
      <c r="C49" s="79" t="s">
        <v>46</v>
      </c>
      <c r="D49" s="80" t="s">
        <v>52</v>
      </c>
      <c r="E49" s="80" t="s">
        <v>47</v>
      </c>
      <c r="F49" s="33">
        <v>3235440</v>
      </c>
      <c r="G49" s="33">
        <v>1235440</v>
      </c>
      <c r="H49" s="33">
        <f>SUMIFS('[1]2011'!$I:$I,'[1]2011'!$E:$E,$B49,'[1]2011'!$N:$N,"Wydatki",'[1]2011'!$O:$O,"Bieżący")</f>
        <v>761131</v>
      </c>
      <c r="I49" s="34">
        <f t="shared" si="2"/>
        <v>0.6160809104448618</v>
      </c>
      <c r="J49" s="33">
        <v>0</v>
      </c>
      <c r="K49" s="35">
        <v>0</v>
      </c>
      <c r="L49" s="36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7" t="s">
        <v>117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1235440</v>
      </c>
      <c r="AD49" s="4" t="b">
        <f t="shared" si="1"/>
        <v>1</v>
      </c>
    </row>
    <row r="50" spans="1:30" ht="47.25" customHeight="1">
      <c r="A50" s="28" t="s">
        <v>119</v>
      </c>
      <c r="B50" s="86" t="s">
        <v>120</v>
      </c>
      <c r="C50" s="79" t="s">
        <v>79</v>
      </c>
      <c r="D50" s="80" t="s">
        <v>47</v>
      </c>
      <c r="E50" s="80" t="s">
        <v>47</v>
      </c>
      <c r="F50" s="33">
        <v>489150</v>
      </c>
      <c r="G50" s="33">
        <v>489150</v>
      </c>
      <c r="H50" s="33">
        <f>SUMIFS('[1]2011'!$I:$I,'[1]2011'!$E:$E,$B50,'[1]2011'!$N:$N,"Wydatki",'[1]2011'!$O:$O,"Bieżący")</f>
        <v>0</v>
      </c>
      <c r="I50" s="34">
        <f t="shared" si="2"/>
        <v>0</v>
      </c>
      <c r="J50" s="33">
        <v>0</v>
      </c>
      <c r="K50" s="35">
        <v>0</v>
      </c>
      <c r="L50" s="36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7" t="s">
        <v>119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489150</v>
      </c>
      <c r="AD50" s="4" t="b">
        <f t="shared" si="1"/>
        <v>1</v>
      </c>
    </row>
    <row r="51" spans="1:30" ht="25.5">
      <c r="A51" s="28" t="s">
        <v>121</v>
      </c>
      <c r="B51" s="30" t="s">
        <v>122</v>
      </c>
      <c r="C51" s="79" t="s">
        <v>79</v>
      </c>
      <c r="D51" s="80" t="s">
        <v>52</v>
      </c>
      <c r="E51" s="80" t="s">
        <v>21</v>
      </c>
      <c r="F51" s="33">
        <v>2889006</v>
      </c>
      <c r="G51" s="33">
        <v>1566000</v>
      </c>
      <c r="H51" s="33">
        <f>SUMIFS('[1]2011'!$I:$I,'[1]2011'!$E:$E,$B51,'[1]2011'!$N:$N,"Wydatki",'[1]2011'!$O:$O,"Bieżący")</f>
        <v>0</v>
      </c>
      <c r="I51" s="34">
        <f t="shared" si="2"/>
        <v>0</v>
      </c>
      <c r="J51" s="33">
        <v>813750</v>
      </c>
      <c r="K51" s="35">
        <v>0</v>
      </c>
      <c r="L51" s="36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7" t="s">
        <v>121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2379750</v>
      </c>
      <c r="AD51" s="4" t="b">
        <f t="shared" si="1"/>
        <v>1</v>
      </c>
    </row>
    <row r="52" spans="1:30" ht="24" customHeight="1">
      <c r="A52" s="28" t="s">
        <v>123</v>
      </c>
      <c r="B52" s="30" t="s">
        <v>124</v>
      </c>
      <c r="C52" s="79" t="s">
        <v>79</v>
      </c>
      <c r="D52" s="80" t="s">
        <v>52</v>
      </c>
      <c r="E52" s="80" t="s">
        <v>24</v>
      </c>
      <c r="F52" s="33">
        <v>1889689</v>
      </c>
      <c r="G52" s="33">
        <v>364624</v>
      </c>
      <c r="H52" s="33">
        <f>SUMIFS('[1]2011'!$I:$I,'[1]2011'!$E:$E,$B52,'[1]2011'!$N:$N,"Wydatki",'[1]2011'!$O:$O,"Bieżący")</f>
        <v>150344</v>
      </c>
      <c r="I52" s="34">
        <f t="shared" si="2"/>
        <v>0.41232612225196369</v>
      </c>
      <c r="J52" s="33">
        <v>369294</v>
      </c>
      <c r="K52" s="35">
        <v>318220</v>
      </c>
      <c r="L52" s="36">
        <v>333820</v>
      </c>
      <c r="M52" s="33">
        <v>156355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7" t="s">
        <v>123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1542313</v>
      </c>
      <c r="AD52" s="4" t="b">
        <f t="shared" si="1"/>
        <v>1</v>
      </c>
    </row>
    <row r="53" spans="1:30" ht="38.25" customHeight="1">
      <c r="A53" s="28" t="s">
        <v>125</v>
      </c>
      <c r="B53" s="30" t="s">
        <v>126</v>
      </c>
      <c r="C53" s="79" t="s">
        <v>46</v>
      </c>
      <c r="D53" s="80" t="s">
        <v>47</v>
      </c>
      <c r="E53" s="80" t="s">
        <v>47</v>
      </c>
      <c r="F53" s="33">
        <v>19327</v>
      </c>
      <c r="G53" s="33">
        <v>19327</v>
      </c>
      <c r="H53" s="33">
        <f>SUMIFS('[1]2011'!$I:$I,'[1]2011'!$E:$E,$B53,'[1]2011'!$N:$N,"Wydatki",'[1]2011'!$O:$O,"Bieżący")</f>
        <v>0</v>
      </c>
      <c r="I53" s="34">
        <f t="shared" si="2"/>
        <v>0</v>
      </c>
      <c r="J53" s="33">
        <v>0</v>
      </c>
      <c r="K53" s="35">
        <v>0</v>
      </c>
      <c r="L53" s="36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7" t="s">
        <v>125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19327</v>
      </c>
      <c r="AD53" s="4" t="b">
        <f t="shared" si="1"/>
        <v>1</v>
      </c>
    </row>
    <row r="54" spans="1:30" ht="61.5" customHeight="1">
      <c r="A54" s="70" t="s">
        <v>127</v>
      </c>
      <c r="B54" s="81" t="s">
        <v>128</v>
      </c>
      <c r="C54" s="82" t="s">
        <v>46</v>
      </c>
      <c r="D54" s="83" t="s">
        <v>129</v>
      </c>
      <c r="E54" s="83" t="s">
        <v>24</v>
      </c>
      <c r="F54" s="74">
        <v>4284315</v>
      </c>
      <c r="G54" s="74">
        <v>536216</v>
      </c>
      <c r="H54" s="74">
        <f>H55</f>
        <v>167532</v>
      </c>
      <c r="I54" s="75">
        <f>H54/G54</f>
        <v>0.3124337953362078</v>
      </c>
      <c r="J54" s="74">
        <v>837353</v>
      </c>
      <c r="K54" s="76">
        <v>851130</v>
      </c>
      <c r="L54" s="77">
        <v>881521</v>
      </c>
      <c r="M54" s="74">
        <v>456023</v>
      </c>
      <c r="N54" s="74">
        <v>0</v>
      </c>
      <c r="O54" s="74">
        <v>0</v>
      </c>
      <c r="P54" s="74">
        <v>0</v>
      </c>
      <c r="Q54" s="74">
        <v>0</v>
      </c>
      <c r="R54" s="74">
        <v>0</v>
      </c>
      <c r="S54" s="74">
        <v>0</v>
      </c>
      <c r="T54" s="74">
        <v>0</v>
      </c>
      <c r="U54" s="78" t="s">
        <v>127</v>
      </c>
      <c r="V54" s="74">
        <v>0</v>
      </c>
      <c r="W54" s="74">
        <v>0</v>
      </c>
      <c r="X54" s="74">
        <v>0</v>
      </c>
      <c r="Y54" s="74">
        <v>0</v>
      </c>
      <c r="Z54" s="74">
        <v>0</v>
      </c>
      <c r="AA54" s="74">
        <v>0</v>
      </c>
      <c r="AB54" s="74">
        <v>0</v>
      </c>
      <c r="AC54" s="74">
        <v>3562243</v>
      </c>
      <c r="AD54" s="4" t="b">
        <f t="shared" si="1"/>
        <v>1</v>
      </c>
    </row>
    <row r="55" spans="1:30" ht="42" customHeight="1">
      <c r="A55" s="28" t="s">
        <v>130</v>
      </c>
      <c r="B55" s="30" t="s">
        <v>131</v>
      </c>
      <c r="C55" s="79" t="s">
        <v>46</v>
      </c>
      <c r="D55" s="80" t="s">
        <v>129</v>
      </c>
      <c r="E55" s="80" t="s">
        <v>24</v>
      </c>
      <c r="F55" s="33">
        <v>4284315</v>
      </c>
      <c r="G55" s="33">
        <v>536216</v>
      </c>
      <c r="H55" s="33">
        <f>SUMIFS('[1]2011'!$I:$I,'[1]2011'!$E:$E,"Pomoc Techniczna - Funkcjonowanie na terenie woj.W-M systemu informacji o funduszach europejskich",'[1]2011'!$N:$N,"Wydatki",'[1]2011'!$O:$O,"Bieżący")</f>
        <v>167532</v>
      </c>
      <c r="I55" s="34">
        <f>H55/G55</f>
        <v>0.3124337953362078</v>
      </c>
      <c r="J55" s="33">
        <v>837353</v>
      </c>
      <c r="K55" s="35">
        <v>851130</v>
      </c>
      <c r="L55" s="36">
        <v>881521</v>
      </c>
      <c r="M55" s="33">
        <v>456023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7" t="s">
        <v>130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3562243</v>
      </c>
      <c r="AD55" s="4" t="b">
        <f t="shared" si="1"/>
        <v>1</v>
      </c>
    </row>
    <row r="56" spans="1:30" ht="57" customHeight="1">
      <c r="A56" s="70" t="s">
        <v>132</v>
      </c>
      <c r="B56" s="81" t="s">
        <v>133</v>
      </c>
      <c r="C56" s="82" t="s">
        <v>46</v>
      </c>
      <c r="D56" s="83" t="s">
        <v>52</v>
      </c>
      <c r="E56" s="83" t="s">
        <v>23</v>
      </c>
      <c r="F56" s="74">
        <v>138030271</v>
      </c>
      <c r="G56" s="74">
        <v>3327894</v>
      </c>
      <c r="H56" s="74">
        <f>SUM(H57:H60)</f>
        <v>134842</v>
      </c>
      <c r="I56" s="75">
        <f>H56/G56</f>
        <v>4.0518718444758156E-2</v>
      </c>
      <c r="J56" s="74">
        <v>111752050</v>
      </c>
      <c r="K56" s="76">
        <v>12757831</v>
      </c>
      <c r="L56" s="77">
        <v>5006333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  <c r="R56" s="74">
        <v>0</v>
      </c>
      <c r="S56" s="74">
        <v>0</v>
      </c>
      <c r="T56" s="74">
        <v>0</v>
      </c>
      <c r="U56" s="78" t="s">
        <v>132</v>
      </c>
      <c r="V56" s="74">
        <v>0</v>
      </c>
      <c r="W56" s="74">
        <v>0</v>
      </c>
      <c r="X56" s="74">
        <v>0</v>
      </c>
      <c r="Y56" s="74">
        <v>0</v>
      </c>
      <c r="Z56" s="74">
        <v>0</v>
      </c>
      <c r="AA56" s="74">
        <v>0</v>
      </c>
      <c r="AB56" s="74">
        <v>0</v>
      </c>
      <c r="AC56" s="74">
        <v>132844108</v>
      </c>
      <c r="AD56" s="4" t="b">
        <f t="shared" si="1"/>
        <v>1</v>
      </c>
    </row>
    <row r="57" spans="1:30" ht="43.5" customHeight="1">
      <c r="A57" s="28" t="s">
        <v>134</v>
      </c>
      <c r="B57" s="30" t="s">
        <v>135</v>
      </c>
      <c r="C57" s="79" t="s">
        <v>46</v>
      </c>
      <c r="D57" s="80" t="s">
        <v>52</v>
      </c>
      <c r="E57" s="80" t="s">
        <v>21</v>
      </c>
      <c r="F57" s="33">
        <v>2316729</v>
      </c>
      <c r="G57" s="33">
        <v>594863</v>
      </c>
      <c r="H57" s="33">
        <f>SUMIFS('[1]2011'!$I:$I,'[1]2011'!$E:$E,$B57,'[1]2011'!$N:$N,"Wydatki",'[1]2011'!$O:$O,"Bieżący")</f>
        <v>0</v>
      </c>
      <c r="I57" s="34">
        <f>H57/G57</f>
        <v>0</v>
      </c>
      <c r="J57" s="33">
        <v>333863</v>
      </c>
      <c r="K57" s="35">
        <v>0</v>
      </c>
      <c r="L57" s="36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7" t="s">
        <v>134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928726</v>
      </c>
      <c r="AD57" s="4" t="b">
        <f t="shared" si="1"/>
        <v>1</v>
      </c>
    </row>
    <row r="58" spans="1:30" ht="39.75" customHeight="1">
      <c r="A58" s="28" t="s">
        <v>136</v>
      </c>
      <c r="B58" s="30" t="s">
        <v>137</v>
      </c>
      <c r="C58" s="79" t="s">
        <v>46</v>
      </c>
      <c r="D58" s="80" t="s">
        <v>52</v>
      </c>
      <c r="E58" s="80" t="s">
        <v>23</v>
      </c>
      <c r="F58" s="33">
        <v>133141984</v>
      </c>
      <c r="G58" s="33">
        <v>661473</v>
      </c>
      <c r="H58" s="33">
        <f>SUMIFS('[1]2011'!$I:$I,'[1]2011'!$E:$E,$B58,'[1]2011'!$N:$N,"Wydatki",'[1]2011'!$O:$O,"Bieżący")</f>
        <v>134842</v>
      </c>
      <c r="I58" s="34">
        <f t="shared" ref="I58:I117" si="3">H58/G58</f>
        <v>0.20385110201021053</v>
      </c>
      <c r="J58" s="33">
        <v>110918187</v>
      </c>
      <c r="K58" s="35">
        <v>12757831</v>
      </c>
      <c r="L58" s="36">
        <v>5006333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7" t="s">
        <v>136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129343824</v>
      </c>
      <c r="AD58" s="4" t="b">
        <f t="shared" si="1"/>
        <v>1</v>
      </c>
    </row>
    <row r="59" spans="1:30" ht="40.5" customHeight="1">
      <c r="A59" s="28" t="s">
        <v>138</v>
      </c>
      <c r="B59" s="30" t="s">
        <v>139</v>
      </c>
      <c r="C59" s="79" t="s">
        <v>46</v>
      </c>
      <c r="D59" s="80" t="s">
        <v>47</v>
      </c>
      <c r="E59" s="80" t="s">
        <v>21</v>
      </c>
      <c r="F59" s="33">
        <v>510000</v>
      </c>
      <c r="G59" s="33">
        <v>10000</v>
      </c>
      <c r="H59" s="33">
        <f>SUMIFS('[1]2011'!$I:$I,'[1]2011'!$E:$E,$B59,'[1]2011'!$N:$N,"Wydatki",'[1]2011'!$O:$O,"Bieżący")</f>
        <v>0</v>
      </c>
      <c r="I59" s="34">
        <f t="shared" si="3"/>
        <v>0</v>
      </c>
      <c r="J59" s="33">
        <v>500000</v>
      </c>
      <c r="K59" s="35">
        <v>0</v>
      </c>
      <c r="L59" s="36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7" t="s">
        <v>138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510000</v>
      </c>
      <c r="AD59" s="4" t="b">
        <f t="shared" si="1"/>
        <v>1</v>
      </c>
    </row>
    <row r="60" spans="1:30" ht="41.25" customHeight="1">
      <c r="A60" s="28" t="s">
        <v>140</v>
      </c>
      <c r="B60" s="30" t="s">
        <v>141</v>
      </c>
      <c r="C60" s="79" t="s">
        <v>46</v>
      </c>
      <c r="D60" s="80" t="s">
        <v>47</v>
      </c>
      <c r="E60" s="80" t="s">
        <v>47</v>
      </c>
      <c r="F60" s="33">
        <v>2061558</v>
      </c>
      <c r="G60" s="33">
        <v>2061558</v>
      </c>
      <c r="H60" s="33">
        <f>SUMIFS('[1]2011'!$I:$I,'[1]2011'!$E:$E,$B60,'[1]2011'!$N:$N,"Wydatki",'[1]2011'!$O:$O,"Bieżący")</f>
        <v>0</v>
      </c>
      <c r="I60" s="34">
        <f t="shared" si="3"/>
        <v>0</v>
      </c>
      <c r="J60" s="33">
        <v>0</v>
      </c>
      <c r="K60" s="35">
        <v>0</v>
      </c>
      <c r="L60" s="36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7" t="s">
        <v>140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2061558</v>
      </c>
      <c r="AD60" s="4" t="b">
        <f t="shared" si="1"/>
        <v>1</v>
      </c>
    </row>
    <row r="61" spans="1:30" ht="63" customHeight="1">
      <c r="A61" s="70" t="s">
        <v>142</v>
      </c>
      <c r="B61" s="81" t="s">
        <v>143</v>
      </c>
      <c r="C61" s="82" t="s">
        <v>46</v>
      </c>
      <c r="D61" s="83" t="s">
        <v>52</v>
      </c>
      <c r="E61" s="83" t="s">
        <v>22</v>
      </c>
      <c r="F61" s="74">
        <v>3017525</v>
      </c>
      <c r="G61" s="74">
        <v>751970</v>
      </c>
      <c r="H61" s="74">
        <f>H62</f>
        <v>122888</v>
      </c>
      <c r="I61" s="75">
        <f t="shared" si="3"/>
        <v>0.16342141308828809</v>
      </c>
      <c r="J61" s="74">
        <v>1014000</v>
      </c>
      <c r="K61" s="76">
        <v>1034000</v>
      </c>
      <c r="L61" s="77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8" t="s">
        <v>142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2799970</v>
      </c>
      <c r="AD61" s="4" t="b">
        <f t="shared" si="1"/>
        <v>1</v>
      </c>
    </row>
    <row r="62" spans="1:30" ht="39" customHeight="1">
      <c r="A62" s="96" t="s">
        <v>144</v>
      </c>
      <c r="B62" s="30" t="s">
        <v>145</v>
      </c>
      <c r="C62" s="79" t="s">
        <v>46</v>
      </c>
      <c r="D62" s="80" t="s">
        <v>52</v>
      </c>
      <c r="E62" s="80" t="s">
        <v>22</v>
      </c>
      <c r="F62" s="33">
        <v>3017525</v>
      </c>
      <c r="G62" s="33">
        <v>751970</v>
      </c>
      <c r="H62" s="33">
        <f>SUMIFS('[1]2011'!$I:$I,'[1]2011'!C:C,$B62,'[1]2011'!$N:$N,"Wydatki",'[1]2011'!$O:$O,"Bieżący")</f>
        <v>122888</v>
      </c>
      <c r="I62" s="34">
        <f t="shared" si="3"/>
        <v>0.16342141308828809</v>
      </c>
      <c r="J62" s="33">
        <v>1014000</v>
      </c>
      <c r="K62" s="35">
        <v>1034000</v>
      </c>
      <c r="L62" s="36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97" t="s">
        <v>144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2799970</v>
      </c>
      <c r="AD62" s="4" t="b">
        <f t="shared" si="1"/>
        <v>1</v>
      </c>
    </row>
    <row r="63" spans="1:30" ht="38.25">
      <c r="A63" s="70" t="s">
        <v>146</v>
      </c>
      <c r="B63" s="81" t="s">
        <v>147</v>
      </c>
      <c r="C63" s="82" t="s">
        <v>57</v>
      </c>
      <c r="D63" s="83" t="s">
        <v>58</v>
      </c>
      <c r="E63" s="83" t="s">
        <v>24</v>
      </c>
      <c r="F63" s="74">
        <v>29567297</v>
      </c>
      <c r="G63" s="74">
        <v>6503400</v>
      </c>
      <c r="H63" s="74">
        <f>H64</f>
        <v>1745733</v>
      </c>
      <c r="I63" s="75">
        <f t="shared" si="3"/>
        <v>0.26843389611587787</v>
      </c>
      <c r="J63" s="74">
        <v>7300000</v>
      </c>
      <c r="K63" s="76">
        <v>8100000</v>
      </c>
      <c r="L63" s="77">
        <v>0</v>
      </c>
      <c r="M63" s="74">
        <v>0</v>
      </c>
      <c r="N63" s="74">
        <v>0</v>
      </c>
      <c r="O63" s="74">
        <v>0</v>
      </c>
      <c r="P63" s="74">
        <v>0</v>
      </c>
      <c r="Q63" s="74">
        <v>0</v>
      </c>
      <c r="R63" s="74">
        <v>0</v>
      </c>
      <c r="S63" s="74">
        <v>0</v>
      </c>
      <c r="T63" s="74">
        <v>0</v>
      </c>
      <c r="U63" s="78" t="s">
        <v>146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21903400</v>
      </c>
      <c r="AD63" s="4" t="b">
        <f t="shared" si="1"/>
        <v>1</v>
      </c>
    </row>
    <row r="64" spans="1:30" ht="37.5" customHeight="1">
      <c r="A64" s="28" t="s">
        <v>148</v>
      </c>
      <c r="B64" s="30" t="s">
        <v>149</v>
      </c>
      <c r="C64" s="87" t="s">
        <v>46</v>
      </c>
      <c r="D64" s="88" t="s">
        <v>58</v>
      </c>
      <c r="E64" s="88" t="s">
        <v>22</v>
      </c>
      <c r="F64" s="89">
        <v>29567297</v>
      </c>
      <c r="G64" s="89">
        <v>6503400</v>
      </c>
      <c r="H64" s="89">
        <f>SUMIFS('[1]2011'!I:I,'[1]2011'!F:F,1041,'[1]2011'!E:E,B64,'[1]2011'!N:N,"Wydatki",'[1]2011'!O:O,"Bieżący")</f>
        <v>1745733</v>
      </c>
      <c r="I64" s="90">
        <f t="shared" si="3"/>
        <v>0.26843389611587787</v>
      </c>
      <c r="J64" s="89">
        <v>7300000</v>
      </c>
      <c r="K64" s="91">
        <v>8100000</v>
      </c>
      <c r="L64" s="92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9">
        <v>0</v>
      </c>
      <c r="S64" s="89">
        <v>0</v>
      </c>
      <c r="T64" s="89">
        <v>0</v>
      </c>
      <c r="U64" s="37" t="s">
        <v>148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21903400</v>
      </c>
      <c r="AD64" s="4" t="b">
        <f t="shared" si="1"/>
        <v>1</v>
      </c>
    </row>
    <row r="65" spans="1:30" ht="63" customHeight="1">
      <c r="A65" s="98" t="s">
        <v>150</v>
      </c>
      <c r="B65" s="99" t="s">
        <v>151</v>
      </c>
      <c r="C65" s="100" t="s">
        <v>46</v>
      </c>
      <c r="D65" s="101" t="s">
        <v>88</v>
      </c>
      <c r="E65" s="101" t="s">
        <v>24</v>
      </c>
      <c r="F65" s="102">
        <v>1001624</v>
      </c>
      <c r="G65" s="102">
        <v>332800</v>
      </c>
      <c r="H65" s="102">
        <f>SUM(H66:H67)</f>
        <v>33242</v>
      </c>
      <c r="I65" s="103">
        <f t="shared" si="3"/>
        <v>9.9885817307692304E-2</v>
      </c>
      <c r="J65" s="102">
        <v>109021</v>
      </c>
      <c r="K65" s="104">
        <v>114463</v>
      </c>
      <c r="L65" s="105">
        <v>117520</v>
      </c>
      <c r="M65" s="102">
        <v>83820</v>
      </c>
      <c r="N65" s="102">
        <v>0</v>
      </c>
      <c r="O65" s="102">
        <v>0</v>
      </c>
      <c r="P65" s="102">
        <v>0</v>
      </c>
      <c r="Q65" s="102">
        <v>0</v>
      </c>
      <c r="R65" s="102">
        <v>0</v>
      </c>
      <c r="S65" s="102">
        <v>0</v>
      </c>
      <c r="T65" s="102">
        <v>0</v>
      </c>
      <c r="U65" s="106" t="s">
        <v>150</v>
      </c>
      <c r="V65" s="102">
        <v>0</v>
      </c>
      <c r="W65" s="102">
        <v>0</v>
      </c>
      <c r="X65" s="102">
        <v>0</v>
      </c>
      <c r="Y65" s="102">
        <v>0</v>
      </c>
      <c r="Z65" s="102">
        <v>0</v>
      </c>
      <c r="AA65" s="102">
        <v>0</v>
      </c>
      <c r="AB65" s="102">
        <v>0</v>
      </c>
      <c r="AC65" s="102">
        <v>757624</v>
      </c>
      <c r="AD65" s="4" t="b">
        <f t="shared" si="1"/>
        <v>1</v>
      </c>
    </row>
    <row r="66" spans="1:30" ht="39.75" customHeight="1">
      <c r="A66" s="19" t="s">
        <v>152</v>
      </c>
      <c r="B66" s="107" t="s">
        <v>153</v>
      </c>
      <c r="C66" s="94" t="s">
        <v>46</v>
      </c>
      <c r="D66" s="95" t="s">
        <v>88</v>
      </c>
      <c r="E66" s="95" t="s">
        <v>24</v>
      </c>
      <c r="F66" s="23">
        <v>788944</v>
      </c>
      <c r="G66" s="23">
        <v>120120</v>
      </c>
      <c r="H66" s="23">
        <f>SUMIFS('[1]2011'!$I:$I,'[1]2011'!$E:$E,$B66,'[1]2011'!$N:$N,"Wydatki",'[1]2011'!$O:$O,"Bieżący")</f>
        <v>33242</v>
      </c>
      <c r="I66" s="24">
        <f t="shared" si="3"/>
        <v>0.27673992673992676</v>
      </c>
      <c r="J66" s="23">
        <v>109021</v>
      </c>
      <c r="K66" s="25">
        <v>114463</v>
      </c>
      <c r="L66" s="26">
        <v>117520</v>
      </c>
      <c r="M66" s="23">
        <v>83820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7" t="s">
        <v>152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544944</v>
      </c>
      <c r="AD66" s="4" t="b">
        <f t="shared" si="1"/>
        <v>1</v>
      </c>
    </row>
    <row r="67" spans="1:30" ht="41.25" customHeight="1">
      <c r="A67" s="28" t="s">
        <v>154</v>
      </c>
      <c r="B67" s="30" t="s">
        <v>155</v>
      </c>
      <c r="C67" s="79" t="s">
        <v>46</v>
      </c>
      <c r="D67" s="80" t="s">
        <v>47</v>
      </c>
      <c r="E67" s="80" t="s">
        <v>47</v>
      </c>
      <c r="F67" s="33">
        <v>212680</v>
      </c>
      <c r="G67" s="33">
        <v>212680</v>
      </c>
      <c r="H67" s="33">
        <f>SUMIFS('[1]2011'!$I:$I,'[1]2011'!$E:$E,$B67,'[1]2011'!$N:$N,"Wydatki",'[1]2011'!$O:$O,"Bieżący")</f>
        <v>0</v>
      </c>
      <c r="I67" s="34">
        <f t="shared" si="3"/>
        <v>0</v>
      </c>
      <c r="J67" s="33">
        <v>0</v>
      </c>
      <c r="K67" s="35">
        <v>0</v>
      </c>
      <c r="L67" s="36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7" t="s">
        <v>154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212680</v>
      </c>
      <c r="AD67" s="4" t="b">
        <f t="shared" si="1"/>
        <v>1</v>
      </c>
    </row>
    <row r="68" spans="1:30" ht="36" customHeight="1">
      <c r="A68" s="70" t="s">
        <v>156</v>
      </c>
      <c r="B68" s="81" t="s">
        <v>157</v>
      </c>
      <c r="C68" s="82" t="s">
        <v>57</v>
      </c>
      <c r="D68" s="83" t="s">
        <v>52</v>
      </c>
      <c r="E68" s="83" t="s">
        <v>22</v>
      </c>
      <c r="F68" s="74">
        <v>4130279</v>
      </c>
      <c r="G68" s="74">
        <v>1096714</v>
      </c>
      <c r="H68" s="74">
        <f>SUM(H69:H71)</f>
        <v>0</v>
      </c>
      <c r="I68" s="75">
        <f t="shared" si="3"/>
        <v>0</v>
      </c>
      <c r="J68" s="74">
        <v>1249641</v>
      </c>
      <c r="K68" s="76">
        <v>1256384</v>
      </c>
      <c r="L68" s="77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8" t="s">
        <v>156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3602739</v>
      </c>
      <c r="AD68" s="4" t="b">
        <f t="shared" si="1"/>
        <v>1</v>
      </c>
    </row>
    <row r="69" spans="1:30" ht="40.5" customHeight="1">
      <c r="A69" s="28" t="s">
        <v>158</v>
      </c>
      <c r="B69" s="30" t="s">
        <v>159</v>
      </c>
      <c r="C69" s="79" t="s">
        <v>46</v>
      </c>
      <c r="D69" s="80" t="s">
        <v>52</v>
      </c>
      <c r="E69" s="80" t="s">
        <v>22</v>
      </c>
      <c r="F69" s="33">
        <v>3677544</v>
      </c>
      <c r="G69" s="33">
        <v>974713</v>
      </c>
      <c r="H69" s="33">
        <f>SUMIFS('[1]2011'!$I:$I,'[1]2011'!$E:$E,$B69,'[1]2011'!$N:$N,"Wydatki",'[1]2011'!$O:$O,"Bieżący")</f>
        <v>0</v>
      </c>
      <c r="I69" s="34">
        <f t="shared" si="3"/>
        <v>0</v>
      </c>
      <c r="J69" s="33">
        <v>1061406</v>
      </c>
      <c r="K69" s="35">
        <v>1113885</v>
      </c>
      <c r="L69" s="36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7" t="s">
        <v>158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3150004</v>
      </c>
      <c r="AD69" s="4" t="b">
        <f t="shared" si="1"/>
        <v>1</v>
      </c>
    </row>
    <row r="70" spans="1:30" ht="42.75" customHeight="1">
      <c r="A70" s="28" t="s">
        <v>160</v>
      </c>
      <c r="B70" s="30" t="s">
        <v>161</v>
      </c>
      <c r="C70" s="79" t="s">
        <v>46</v>
      </c>
      <c r="D70" s="80" t="s">
        <v>47</v>
      </c>
      <c r="E70" s="80" t="s">
        <v>47</v>
      </c>
      <c r="F70" s="33">
        <v>17100</v>
      </c>
      <c r="G70" s="33">
        <v>17100</v>
      </c>
      <c r="H70" s="33">
        <f>SUMIFS('[1]2011'!$I:$I,'[1]2011'!$E:$E,$B70,'[1]2011'!$N:$N,"Wydatki",'[1]2011'!$O:$O,"Bieżący")</f>
        <v>0</v>
      </c>
      <c r="I70" s="34">
        <f t="shared" si="3"/>
        <v>0</v>
      </c>
      <c r="J70" s="33">
        <v>0</v>
      </c>
      <c r="K70" s="35">
        <v>0</v>
      </c>
      <c r="L70" s="36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7" t="s">
        <v>160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17100</v>
      </c>
      <c r="AD70" s="4" t="b">
        <f t="shared" si="1"/>
        <v>1</v>
      </c>
    </row>
    <row r="71" spans="1:30" ht="24.75" customHeight="1">
      <c r="A71" s="28" t="s">
        <v>162</v>
      </c>
      <c r="B71" s="30" t="s">
        <v>163</v>
      </c>
      <c r="C71" s="79" t="s">
        <v>79</v>
      </c>
      <c r="D71" s="80" t="s">
        <v>47</v>
      </c>
      <c r="E71" s="80" t="s">
        <v>22</v>
      </c>
      <c r="F71" s="33">
        <v>435635</v>
      </c>
      <c r="G71" s="33">
        <v>104901</v>
      </c>
      <c r="H71" s="33">
        <f>SUMIFS('[1]2011'!$I:$I,'[1]2011'!$E:$E,$B71,'[1]2011'!$N:$N,"Wydatki",'[1]2011'!$O:$O,"Bieżący")</f>
        <v>0</v>
      </c>
      <c r="I71" s="34">
        <f t="shared" si="3"/>
        <v>0</v>
      </c>
      <c r="J71" s="33">
        <v>188235</v>
      </c>
      <c r="K71" s="35">
        <v>142499</v>
      </c>
      <c r="L71" s="36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7" t="s">
        <v>162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435635</v>
      </c>
      <c r="AD71" s="4" t="b">
        <f t="shared" si="1"/>
        <v>1</v>
      </c>
    </row>
    <row r="72" spans="1:30" ht="64.5" customHeight="1">
      <c r="A72" s="70" t="s">
        <v>164</v>
      </c>
      <c r="B72" s="81" t="s">
        <v>165</v>
      </c>
      <c r="C72" s="82" t="s">
        <v>46</v>
      </c>
      <c r="D72" s="83" t="s">
        <v>52</v>
      </c>
      <c r="E72" s="83" t="s">
        <v>21</v>
      </c>
      <c r="F72" s="74">
        <v>1178731</v>
      </c>
      <c r="G72" s="74">
        <v>232883</v>
      </c>
      <c r="H72" s="74">
        <f>SUM(H73:H74)</f>
        <v>6948</v>
      </c>
      <c r="I72" s="75">
        <f t="shared" si="3"/>
        <v>2.9834723874220103E-2</v>
      </c>
      <c r="J72" s="74">
        <v>524252</v>
      </c>
      <c r="K72" s="76">
        <v>395016</v>
      </c>
      <c r="L72" s="77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8" t="s">
        <v>164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1152151</v>
      </c>
      <c r="AD72" s="4" t="b">
        <f t="shared" ref="AD72:AD135" si="4">AC72=SUM(G72,J72:T72)</f>
        <v>1</v>
      </c>
    </row>
    <row r="73" spans="1:30" ht="30" customHeight="1">
      <c r="A73" s="28" t="s">
        <v>166</v>
      </c>
      <c r="B73" s="30" t="s">
        <v>167</v>
      </c>
      <c r="C73" s="79" t="s">
        <v>168</v>
      </c>
      <c r="D73" s="80" t="s">
        <v>47</v>
      </c>
      <c r="E73" s="80" t="s">
        <v>22</v>
      </c>
      <c r="F73" s="33">
        <v>1005279</v>
      </c>
      <c r="G73" s="33">
        <v>188765</v>
      </c>
      <c r="H73" s="33">
        <f>SUMIFS('[1]2011'!$I:$I,'[1]2011'!$E:$E,$B73,'[1]2011'!$N:$N,"Wydatki",'[1]2011'!$O:$O,"Bieżący")</f>
        <v>0</v>
      </c>
      <c r="I73" s="34">
        <f t="shared" si="3"/>
        <v>0</v>
      </c>
      <c r="J73" s="33">
        <v>421498</v>
      </c>
      <c r="K73" s="35">
        <v>395016</v>
      </c>
      <c r="L73" s="36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7" t="s">
        <v>166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1005279</v>
      </c>
      <c r="AD73" s="4" t="b">
        <f t="shared" si="4"/>
        <v>1</v>
      </c>
    </row>
    <row r="74" spans="1:30" ht="42" customHeight="1">
      <c r="A74" s="28" t="s">
        <v>169</v>
      </c>
      <c r="B74" s="30" t="s">
        <v>170</v>
      </c>
      <c r="C74" s="79" t="s">
        <v>46</v>
      </c>
      <c r="D74" s="80" t="s">
        <v>129</v>
      </c>
      <c r="E74" s="80" t="s">
        <v>21</v>
      </c>
      <c r="F74" s="33">
        <v>173452</v>
      </c>
      <c r="G74" s="33">
        <v>44118</v>
      </c>
      <c r="H74" s="33">
        <f>SUMIFS('[1]2011'!$I:$I,'[1]2011'!$E:$E,$B74,'[1]2011'!$N:$N,"Wydatki",'[1]2011'!$O:$O,"Bieżący")</f>
        <v>6948</v>
      </c>
      <c r="I74" s="34">
        <f t="shared" si="3"/>
        <v>0.15748674010607916</v>
      </c>
      <c r="J74" s="33">
        <v>102754</v>
      </c>
      <c r="K74" s="35">
        <v>0</v>
      </c>
      <c r="L74" s="36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7" t="s">
        <v>169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146872</v>
      </c>
      <c r="AD74" s="4" t="b">
        <f t="shared" si="4"/>
        <v>1</v>
      </c>
    </row>
    <row r="75" spans="1:30" ht="64.5" customHeight="1">
      <c r="A75" s="70" t="s">
        <v>171</v>
      </c>
      <c r="B75" s="81" t="s">
        <v>172</v>
      </c>
      <c r="C75" s="82" t="s">
        <v>46</v>
      </c>
      <c r="D75" s="83" t="s">
        <v>52</v>
      </c>
      <c r="E75" s="83" t="s">
        <v>21</v>
      </c>
      <c r="F75" s="74">
        <v>441160</v>
      </c>
      <c r="G75" s="74">
        <v>176880</v>
      </c>
      <c r="H75" s="74">
        <f>H76</f>
        <v>60337</v>
      </c>
      <c r="I75" s="75">
        <f t="shared" si="3"/>
        <v>0.3411182722749887</v>
      </c>
      <c r="J75" s="74">
        <v>92020</v>
      </c>
      <c r="K75" s="76">
        <v>0</v>
      </c>
      <c r="L75" s="77">
        <v>0</v>
      </c>
      <c r="M75" s="74">
        <v>0</v>
      </c>
      <c r="N75" s="74">
        <v>0</v>
      </c>
      <c r="O75" s="74">
        <v>0</v>
      </c>
      <c r="P75" s="74">
        <v>0</v>
      </c>
      <c r="Q75" s="74">
        <v>0</v>
      </c>
      <c r="R75" s="74">
        <v>0</v>
      </c>
      <c r="S75" s="74">
        <v>0</v>
      </c>
      <c r="T75" s="74">
        <v>0</v>
      </c>
      <c r="U75" s="78" t="s">
        <v>171</v>
      </c>
      <c r="V75" s="74">
        <v>0</v>
      </c>
      <c r="W75" s="74">
        <v>0</v>
      </c>
      <c r="X75" s="74">
        <v>0</v>
      </c>
      <c r="Y75" s="74">
        <v>0</v>
      </c>
      <c r="Z75" s="74">
        <v>0</v>
      </c>
      <c r="AA75" s="74">
        <v>0</v>
      </c>
      <c r="AB75" s="74">
        <v>0</v>
      </c>
      <c r="AC75" s="74">
        <v>268900</v>
      </c>
      <c r="AD75" s="4" t="b">
        <f t="shared" si="4"/>
        <v>1</v>
      </c>
    </row>
    <row r="76" spans="1:30" ht="40.5" customHeight="1">
      <c r="A76" s="28" t="s">
        <v>173</v>
      </c>
      <c r="B76" s="30" t="s">
        <v>174</v>
      </c>
      <c r="C76" s="79" t="s">
        <v>46</v>
      </c>
      <c r="D76" s="80" t="s">
        <v>52</v>
      </c>
      <c r="E76" s="80" t="s">
        <v>21</v>
      </c>
      <c r="F76" s="33">
        <v>441160</v>
      </c>
      <c r="G76" s="33">
        <v>176880</v>
      </c>
      <c r="H76" s="33">
        <f>SUMIFS('[1]2011'!$I:$I,'[1]2011'!$E:$E,$B76,'[1]2011'!$N:$N,"Wydatki",'[1]2011'!$O:$O,"Bieżący")</f>
        <v>60337</v>
      </c>
      <c r="I76" s="34">
        <f t="shared" si="3"/>
        <v>0.3411182722749887</v>
      </c>
      <c r="J76" s="33">
        <v>92020</v>
      </c>
      <c r="K76" s="35">
        <v>0</v>
      </c>
      <c r="L76" s="36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7" t="s">
        <v>173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268900</v>
      </c>
      <c r="AD76" s="4" t="b">
        <f t="shared" si="4"/>
        <v>1</v>
      </c>
    </row>
    <row r="77" spans="1:30" ht="36" customHeight="1">
      <c r="A77" s="70" t="s">
        <v>175</v>
      </c>
      <c r="B77" s="81" t="s">
        <v>176</v>
      </c>
      <c r="C77" s="82" t="s">
        <v>79</v>
      </c>
      <c r="D77" s="83" t="s">
        <v>47</v>
      </c>
      <c r="E77" s="83" t="s">
        <v>22</v>
      </c>
      <c r="F77" s="74">
        <v>396018</v>
      </c>
      <c r="G77" s="74">
        <v>132006</v>
      </c>
      <c r="H77" s="74">
        <f>H78</f>
        <v>0</v>
      </c>
      <c r="I77" s="75">
        <f t="shared" si="3"/>
        <v>0</v>
      </c>
      <c r="J77" s="74">
        <v>132006</v>
      </c>
      <c r="K77" s="76">
        <v>132006</v>
      </c>
      <c r="L77" s="77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8" t="s">
        <v>175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396018</v>
      </c>
      <c r="AD77" s="4" t="b">
        <f t="shared" si="4"/>
        <v>1</v>
      </c>
    </row>
    <row r="78" spans="1:30" ht="24.75" customHeight="1">
      <c r="A78" s="28" t="s">
        <v>177</v>
      </c>
      <c r="B78" s="30" t="s">
        <v>178</v>
      </c>
      <c r="C78" s="79" t="s">
        <v>79</v>
      </c>
      <c r="D78" s="80" t="s">
        <v>47</v>
      </c>
      <c r="E78" s="80" t="s">
        <v>22</v>
      </c>
      <c r="F78" s="33">
        <v>396018</v>
      </c>
      <c r="G78" s="33">
        <v>132006</v>
      </c>
      <c r="H78" s="33">
        <f>SUMIFS('[1]2011'!$I:$I,'[1]2011'!$E:$E,$B78,'[1]2011'!$N:$N,"Wydatki",'[1]2011'!$O:$O,"Bieżący")</f>
        <v>0</v>
      </c>
      <c r="I78" s="34">
        <f t="shared" si="3"/>
        <v>0</v>
      </c>
      <c r="J78" s="33">
        <v>132006</v>
      </c>
      <c r="K78" s="35">
        <v>132006</v>
      </c>
      <c r="L78" s="36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7" t="s">
        <v>177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396018</v>
      </c>
      <c r="AD78" s="4" t="b">
        <f t="shared" si="4"/>
        <v>1</v>
      </c>
    </row>
    <row r="79" spans="1:30" ht="37.5" customHeight="1">
      <c r="A79" s="70" t="s">
        <v>179</v>
      </c>
      <c r="B79" s="81" t="s">
        <v>180</v>
      </c>
      <c r="C79" s="82" t="s">
        <v>57</v>
      </c>
      <c r="D79" s="83" t="s">
        <v>58</v>
      </c>
      <c r="E79" s="83" t="s">
        <v>24</v>
      </c>
      <c r="F79" s="74">
        <v>226155860</v>
      </c>
      <c r="G79" s="74">
        <v>44726013</v>
      </c>
      <c r="H79" s="74">
        <f>SUM(H80:H117)</f>
        <v>8659163</v>
      </c>
      <c r="I79" s="75">
        <f t="shared" si="3"/>
        <v>0.1936046255676758</v>
      </c>
      <c r="J79" s="74">
        <v>39324645</v>
      </c>
      <c r="K79" s="76">
        <v>27045066</v>
      </c>
      <c r="L79" s="77">
        <v>26539600</v>
      </c>
      <c r="M79" s="74">
        <v>26462600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8" t="s">
        <v>179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164097924</v>
      </c>
      <c r="AD79" s="4" t="b">
        <f t="shared" si="4"/>
        <v>1</v>
      </c>
    </row>
    <row r="80" spans="1:30" ht="38.25" customHeight="1">
      <c r="A80" s="28" t="s">
        <v>181</v>
      </c>
      <c r="B80" s="30" t="s">
        <v>182</v>
      </c>
      <c r="C80" s="79" t="s">
        <v>46</v>
      </c>
      <c r="D80" s="80" t="s">
        <v>52</v>
      </c>
      <c r="E80" s="80" t="s">
        <v>24</v>
      </c>
      <c r="F80" s="33">
        <v>1748503</v>
      </c>
      <c r="G80" s="33">
        <v>280000</v>
      </c>
      <c r="H80" s="33">
        <f>SUMIFS('[1]2011'!$I:$I,'[1]2011'!$E:$E,$B80,'[1]2011'!$N:$N,"Wydatki",'[1]2011'!$O:$O,"Bieżący")</f>
        <v>15000</v>
      </c>
      <c r="I80" s="34">
        <f t="shared" si="3"/>
        <v>5.3571428571428568E-2</v>
      </c>
      <c r="J80" s="33">
        <v>280000</v>
      </c>
      <c r="K80" s="35">
        <v>280000</v>
      </c>
      <c r="L80" s="36">
        <v>280000</v>
      </c>
      <c r="M80" s="33">
        <v>280000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7" t="s">
        <v>181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1400000</v>
      </c>
      <c r="AD80" s="4" t="b">
        <f t="shared" si="4"/>
        <v>1</v>
      </c>
    </row>
    <row r="81" spans="1:30" ht="41.25" customHeight="1">
      <c r="A81" s="28" t="s">
        <v>183</v>
      </c>
      <c r="B81" s="30" t="s">
        <v>184</v>
      </c>
      <c r="C81" s="79" t="s">
        <v>46</v>
      </c>
      <c r="D81" s="80" t="s">
        <v>52</v>
      </c>
      <c r="E81" s="80" t="s">
        <v>24</v>
      </c>
      <c r="F81" s="33">
        <v>1760177</v>
      </c>
      <c r="G81" s="33">
        <v>251000</v>
      </c>
      <c r="H81" s="33">
        <f>SUMIFS('[1]2011'!$I:$I,'[1]2011'!$E:$E,$B81,'[1]2011'!$N:$N,"Wydatki",'[1]2011'!$O:$O,"Bieżący")</f>
        <v>25000</v>
      </c>
      <c r="I81" s="34">
        <f t="shared" si="3"/>
        <v>9.9601593625498003E-2</v>
      </c>
      <c r="J81" s="33">
        <v>251000</v>
      </c>
      <c r="K81" s="35">
        <v>251000</v>
      </c>
      <c r="L81" s="36">
        <v>251000</v>
      </c>
      <c r="M81" s="33">
        <v>251000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7" t="s">
        <v>183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1255000</v>
      </c>
      <c r="AD81" s="4" t="b">
        <f t="shared" si="4"/>
        <v>1</v>
      </c>
    </row>
    <row r="82" spans="1:30" ht="37.5" customHeight="1">
      <c r="A82" s="28" t="s">
        <v>185</v>
      </c>
      <c r="B82" s="30" t="s">
        <v>186</v>
      </c>
      <c r="C82" s="87" t="s">
        <v>46</v>
      </c>
      <c r="D82" s="88" t="s">
        <v>52</v>
      </c>
      <c r="E82" s="88" t="s">
        <v>24</v>
      </c>
      <c r="F82" s="89">
        <v>1691177</v>
      </c>
      <c r="G82" s="89">
        <v>255600</v>
      </c>
      <c r="H82" s="89">
        <f>SUMIFS('[1]2011'!$I:$I,'[1]2011'!$E:$E,$B82,'[1]2011'!$N:$N,"Wydatki",'[1]2011'!$O:$O,"Bieżący")</f>
        <v>55760</v>
      </c>
      <c r="I82" s="90">
        <f t="shared" si="3"/>
        <v>0.21815336463223786</v>
      </c>
      <c r="J82" s="89">
        <v>255600</v>
      </c>
      <c r="K82" s="91">
        <v>255600</v>
      </c>
      <c r="L82" s="92">
        <v>255600</v>
      </c>
      <c r="M82" s="89">
        <v>255600</v>
      </c>
      <c r="N82" s="89">
        <v>0</v>
      </c>
      <c r="O82" s="89">
        <v>0</v>
      </c>
      <c r="P82" s="89">
        <v>0</v>
      </c>
      <c r="Q82" s="89">
        <v>0</v>
      </c>
      <c r="R82" s="89">
        <v>0</v>
      </c>
      <c r="S82" s="89">
        <v>0</v>
      </c>
      <c r="T82" s="89">
        <v>0</v>
      </c>
      <c r="U82" s="37" t="s">
        <v>185</v>
      </c>
      <c r="V82" s="89">
        <v>0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9">
        <v>0</v>
      </c>
      <c r="AC82" s="89">
        <v>1278000</v>
      </c>
      <c r="AD82" s="4" t="b">
        <f t="shared" si="4"/>
        <v>1</v>
      </c>
    </row>
    <row r="83" spans="1:30" ht="38.25" customHeight="1">
      <c r="A83" s="19" t="s">
        <v>187</v>
      </c>
      <c r="B83" s="107" t="s">
        <v>188</v>
      </c>
      <c r="C83" s="94" t="s">
        <v>46</v>
      </c>
      <c r="D83" s="95" t="s">
        <v>129</v>
      </c>
      <c r="E83" s="95" t="s">
        <v>21</v>
      </c>
      <c r="F83" s="23">
        <v>19806927</v>
      </c>
      <c r="G83" s="23">
        <v>10184027</v>
      </c>
      <c r="H83" s="23">
        <f>SUMIFS('[1]2011'!$I:$I,'[1]2011'!$E:$E,$B83,'[1]2011'!$N:$N,"Wydatki",'[1]2011'!$O:$O,"Bieżący")</f>
        <v>280275</v>
      </c>
      <c r="I83" s="24">
        <f t="shared" si="3"/>
        <v>2.7521038583263772E-2</v>
      </c>
      <c r="J83" s="23">
        <v>3917750</v>
      </c>
      <c r="K83" s="25">
        <v>0</v>
      </c>
      <c r="L83" s="26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7" t="s">
        <v>187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14101777</v>
      </c>
      <c r="AD83" s="4" t="b">
        <f t="shared" si="4"/>
        <v>1</v>
      </c>
    </row>
    <row r="84" spans="1:30" ht="38.25" customHeight="1">
      <c r="A84" s="28" t="s">
        <v>189</v>
      </c>
      <c r="B84" s="30" t="s">
        <v>190</v>
      </c>
      <c r="C84" s="87" t="s">
        <v>46</v>
      </c>
      <c r="D84" s="88" t="s">
        <v>47</v>
      </c>
      <c r="E84" s="88" t="s">
        <v>21</v>
      </c>
      <c r="F84" s="89">
        <v>793027</v>
      </c>
      <c r="G84" s="89">
        <v>695427</v>
      </c>
      <c r="H84" s="89">
        <f>SUMIFS('[1]2011'!$I:$I,'[1]2011'!$E:$E,$B84,'[1]2011'!$N:$N,"Wydatki",'[1]2011'!$O:$O,"Bieżący")</f>
        <v>11240</v>
      </c>
      <c r="I84" s="90">
        <f t="shared" si="3"/>
        <v>1.6162731674208796E-2</v>
      </c>
      <c r="J84" s="89">
        <v>97600</v>
      </c>
      <c r="K84" s="91">
        <v>0</v>
      </c>
      <c r="L84" s="92">
        <v>0</v>
      </c>
      <c r="M84" s="89">
        <v>0</v>
      </c>
      <c r="N84" s="89">
        <v>0</v>
      </c>
      <c r="O84" s="89">
        <v>0</v>
      </c>
      <c r="P84" s="89">
        <v>0</v>
      </c>
      <c r="Q84" s="89">
        <v>0</v>
      </c>
      <c r="R84" s="89">
        <v>0</v>
      </c>
      <c r="S84" s="89">
        <v>0</v>
      </c>
      <c r="T84" s="89">
        <v>0</v>
      </c>
      <c r="U84" s="37" t="s">
        <v>189</v>
      </c>
      <c r="V84" s="89">
        <v>0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9">
        <v>0</v>
      </c>
      <c r="AC84" s="89">
        <v>793027</v>
      </c>
      <c r="AD84" s="4" t="b">
        <f t="shared" si="4"/>
        <v>1</v>
      </c>
    </row>
    <row r="85" spans="1:30" ht="37.5" customHeight="1">
      <c r="A85" s="19" t="s">
        <v>191</v>
      </c>
      <c r="B85" s="107" t="s">
        <v>192</v>
      </c>
      <c r="C85" s="94" t="s">
        <v>46</v>
      </c>
      <c r="D85" s="95" t="s">
        <v>129</v>
      </c>
      <c r="E85" s="95" t="s">
        <v>21</v>
      </c>
      <c r="F85" s="23">
        <v>2412662</v>
      </c>
      <c r="G85" s="23">
        <v>850270</v>
      </c>
      <c r="H85" s="23">
        <f>SUMIFS('[1]2011'!$I:$I,'[1]2011'!$E:$E,$B85,'[1]2011'!$N:$N,"Wydatki",'[1]2011'!$O:$O,"Bieżący")</f>
        <v>0</v>
      </c>
      <c r="I85" s="24">
        <f t="shared" si="3"/>
        <v>0</v>
      </c>
      <c r="J85" s="23">
        <v>1464875</v>
      </c>
      <c r="K85" s="25">
        <v>0</v>
      </c>
      <c r="L85" s="26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7" t="s">
        <v>191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2315145</v>
      </c>
      <c r="AD85" s="4" t="b">
        <f t="shared" si="4"/>
        <v>1</v>
      </c>
    </row>
    <row r="86" spans="1:30" ht="36.75" customHeight="1">
      <c r="A86" s="28" t="s">
        <v>193</v>
      </c>
      <c r="B86" s="30" t="s">
        <v>194</v>
      </c>
      <c r="C86" s="79" t="s">
        <v>46</v>
      </c>
      <c r="D86" s="80" t="s">
        <v>129</v>
      </c>
      <c r="E86" s="80" t="s">
        <v>22</v>
      </c>
      <c r="F86" s="33">
        <v>273964</v>
      </c>
      <c r="G86" s="33">
        <v>63570</v>
      </c>
      <c r="H86" s="33">
        <f>SUMIFS('[1]2011'!$I:$I,'[1]2011'!$E:$E,$B86,'[1]2011'!$N:$N,"Wydatki",'[1]2011'!$O:$O,"Bieżący")</f>
        <v>25790</v>
      </c>
      <c r="I86" s="34">
        <f t="shared" si="3"/>
        <v>0.40569450998898854</v>
      </c>
      <c r="J86" s="33">
        <v>60020</v>
      </c>
      <c r="K86" s="35">
        <v>85766</v>
      </c>
      <c r="L86" s="36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7" t="s">
        <v>193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209356</v>
      </c>
      <c r="AD86" s="4" t="b">
        <f t="shared" si="4"/>
        <v>1</v>
      </c>
    </row>
    <row r="87" spans="1:30" ht="36.75" customHeight="1">
      <c r="A87" s="28" t="s">
        <v>195</v>
      </c>
      <c r="B87" s="30" t="s">
        <v>196</v>
      </c>
      <c r="C87" s="79" t="s">
        <v>46</v>
      </c>
      <c r="D87" s="80" t="s">
        <v>88</v>
      </c>
      <c r="E87" s="80" t="s">
        <v>47</v>
      </c>
      <c r="F87" s="33">
        <v>40346599</v>
      </c>
      <c r="G87" s="33">
        <v>11469956</v>
      </c>
      <c r="H87" s="33">
        <f>SUMIFS('[1]2011'!I:I,'[1]2011'!E:E,"Pomoc techniczna",'[1]2011'!M:M,"Organizacyjny",'[1]2011'!N:N,"Wydatki",'[1]2011'!O:O,"Bieżący")</f>
        <v>4387066</v>
      </c>
      <c r="I87" s="34">
        <f t="shared" si="3"/>
        <v>0.38248324579449128</v>
      </c>
      <c r="J87" s="33">
        <v>0</v>
      </c>
      <c r="K87" s="35">
        <v>0</v>
      </c>
      <c r="L87" s="36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7" t="s">
        <v>195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11469956</v>
      </c>
      <c r="AD87" s="4" t="b">
        <f t="shared" si="4"/>
        <v>1</v>
      </c>
    </row>
    <row r="88" spans="1:30" ht="36.75" customHeight="1">
      <c r="A88" s="28" t="s">
        <v>197</v>
      </c>
      <c r="B88" s="30" t="s">
        <v>198</v>
      </c>
      <c r="C88" s="79" t="s">
        <v>46</v>
      </c>
      <c r="D88" s="80" t="s">
        <v>88</v>
      </c>
      <c r="E88" s="80" t="s">
        <v>47</v>
      </c>
      <c r="F88" s="33">
        <v>5220649</v>
      </c>
      <c r="G88" s="33">
        <v>2820000</v>
      </c>
      <c r="H88" s="33">
        <f>SUMIFS('[1]2011'!I:I,'[1]2011'!E:E,"Pomoc techniczna",'[1]2011'!M:M,"Polityka Regionalna",'[1]2011'!N:N,"Wydatki",'[1]2011'!O:O,"Bieżący")</f>
        <v>17361</v>
      </c>
      <c r="I88" s="34">
        <f t="shared" si="3"/>
        <v>6.1563829787234046E-3</v>
      </c>
      <c r="J88" s="33">
        <v>0</v>
      </c>
      <c r="K88" s="35">
        <v>0</v>
      </c>
      <c r="L88" s="36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7" t="s">
        <v>197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2820000</v>
      </c>
      <c r="AD88" s="4" t="b">
        <f t="shared" si="4"/>
        <v>1</v>
      </c>
    </row>
    <row r="89" spans="1:30" ht="36.75" customHeight="1">
      <c r="A89" s="28" t="s">
        <v>199</v>
      </c>
      <c r="B89" s="30" t="s">
        <v>200</v>
      </c>
      <c r="C89" s="79" t="s">
        <v>46</v>
      </c>
      <c r="D89" s="80" t="s">
        <v>58</v>
      </c>
      <c r="E89" s="80" t="s">
        <v>24</v>
      </c>
      <c r="F89" s="33">
        <v>121788667</v>
      </c>
      <c r="G89" s="33">
        <v>7290044</v>
      </c>
      <c r="H89" s="33">
        <f>SUMIFS('[1]2011'!I:I,'[1]2011'!E:E,"Pomoc techniczna",'[1]2011'!M:M,"ZPRR",'[1]2011'!N:N,"Wydatki",'[1]2011'!O:O,"Bieżący")</f>
        <v>2269813</v>
      </c>
      <c r="I89" s="34">
        <f t="shared" si="3"/>
        <v>0.3113579287038597</v>
      </c>
      <c r="J89" s="33">
        <v>25000000</v>
      </c>
      <c r="K89" s="35">
        <v>25000000</v>
      </c>
      <c r="L89" s="36">
        <v>25000000</v>
      </c>
      <c r="M89" s="33">
        <v>25000000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7" t="s">
        <v>199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107290044</v>
      </c>
      <c r="AD89" s="4" t="b">
        <f t="shared" si="4"/>
        <v>1</v>
      </c>
    </row>
    <row r="90" spans="1:30" ht="36.75" customHeight="1">
      <c r="A90" s="28" t="s">
        <v>201</v>
      </c>
      <c r="B90" s="30" t="s">
        <v>202</v>
      </c>
      <c r="C90" s="79" t="s">
        <v>46</v>
      </c>
      <c r="D90" s="80" t="s">
        <v>52</v>
      </c>
      <c r="E90" s="80" t="s">
        <v>21</v>
      </c>
      <c r="F90" s="33">
        <v>2809470</v>
      </c>
      <c r="G90" s="33">
        <v>1480500</v>
      </c>
      <c r="H90" s="33">
        <f>SUMIFS('[1]2011'!$I:$I,'[1]2011'!$E:$E,$B90,'[1]2011'!$N:$N,"Wydatki",'[1]2011'!$O:$O,"Bieżący")</f>
        <v>0</v>
      </c>
      <c r="I90" s="34">
        <f t="shared" si="3"/>
        <v>0</v>
      </c>
      <c r="J90" s="33">
        <v>1312500</v>
      </c>
      <c r="K90" s="35">
        <v>0</v>
      </c>
      <c r="L90" s="36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7" t="s">
        <v>201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2793000</v>
      </c>
      <c r="AD90" s="4" t="b">
        <f t="shared" si="4"/>
        <v>1</v>
      </c>
    </row>
    <row r="91" spans="1:30" ht="36.75" customHeight="1">
      <c r="A91" s="28" t="s">
        <v>203</v>
      </c>
      <c r="B91" s="30" t="s">
        <v>204</v>
      </c>
      <c r="C91" s="79" t="s">
        <v>46</v>
      </c>
      <c r="D91" s="80" t="s">
        <v>52</v>
      </c>
      <c r="E91" s="80" t="s">
        <v>24</v>
      </c>
      <c r="F91" s="33">
        <v>1723177</v>
      </c>
      <c r="G91" s="33">
        <v>285000</v>
      </c>
      <c r="H91" s="33">
        <f>SUMIFS('[1]2011'!$I:$I,'[1]2011'!$E:$E,$B91,'[1]2011'!$N:$N,"Wydatki",'[1]2011'!$O:$O,"Bieżący")</f>
        <v>110847</v>
      </c>
      <c r="I91" s="34">
        <f t="shared" si="3"/>
        <v>0.38893684210526314</v>
      </c>
      <c r="J91" s="33">
        <v>285000</v>
      </c>
      <c r="K91" s="35">
        <v>285000</v>
      </c>
      <c r="L91" s="36">
        <v>285000</v>
      </c>
      <c r="M91" s="33">
        <v>285000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7" t="s">
        <v>203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1425000</v>
      </c>
      <c r="AD91" s="4" t="b">
        <f t="shared" si="4"/>
        <v>1</v>
      </c>
    </row>
    <row r="92" spans="1:30" ht="36.75" customHeight="1">
      <c r="A92" s="28" t="s">
        <v>205</v>
      </c>
      <c r="B92" s="30" t="s">
        <v>206</v>
      </c>
      <c r="C92" s="79" t="s">
        <v>46</v>
      </c>
      <c r="D92" s="80" t="s">
        <v>52</v>
      </c>
      <c r="E92" s="80" t="s">
        <v>24</v>
      </c>
      <c r="F92" s="33">
        <v>2568851</v>
      </c>
      <c r="G92" s="33">
        <v>391000</v>
      </c>
      <c r="H92" s="33">
        <f>SUMIFS('[1]2011'!$I:$I,'[1]2011'!$E:$E,$B92,'[1]2011'!$N:$N,"Wydatki",'[1]2011'!$O:$O,"Bieżący")</f>
        <v>103407</v>
      </c>
      <c r="I92" s="34">
        <f t="shared" si="3"/>
        <v>0.26446803069053709</v>
      </c>
      <c r="J92" s="33">
        <v>391000</v>
      </c>
      <c r="K92" s="35">
        <v>391000</v>
      </c>
      <c r="L92" s="36">
        <v>391000</v>
      </c>
      <c r="M92" s="33">
        <v>391000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7" t="s">
        <v>205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1955000</v>
      </c>
      <c r="AD92" s="4" t="b">
        <f t="shared" si="4"/>
        <v>1</v>
      </c>
    </row>
    <row r="93" spans="1:30" ht="28.5" customHeight="1">
      <c r="A93" s="28" t="s">
        <v>207</v>
      </c>
      <c r="B93" s="30" t="s">
        <v>208</v>
      </c>
      <c r="C93" s="79" t="s">
        <v>209</v>
      </c>
      <c r="D93" s="80" t="s">
        <v>47</v>
      </c>
      <c r="E93" s="80" t="s">
        <v>22</v>
      </c>
      <c r="F93" s="33">
        <v>6200</v>
      </c>
      <c r="G93" s="33">
        <v>1500</v>
      </c>
      <c r="H93" s="33">
        <f>SUMIFS('[1]2011.ZDW'!$K:$K,'[1]2011.ZDW'!$G:$G,$B93,'[1]2011.ZDW'!$O:$O,"Wydatki",'[1]2011.ZDW'!$P:$P,"Bieżący")</f>
        <v>0</v>
      </c>
      <c r="I93" s="34">
        <f t="shared" si="3"/>
        <v>0</v>
      </c>
      <c r="J93" s="33">
        <v>2700</v>
      </c>
      <c r="K93" s="35">
        <v>2000</v>
      </c>
      <c r="L93" s="36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7" t="s">
        <v>207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6200</v>
      </c>
      <c r="AD93" s="4" t="b">
        <f t="shared" si="4"/>
        <v>1</v>
      </c>
    </row>
    <row r="94" spans="1:30" ht="28.5" customHeight="1">
      <c r="A94" s="28" t="s">
        <v>210</v>
      </c>
      <c r="B94" s="30" t="s">
        <v>211</v>
      </c>
      <c r="C94" s="79" t="s">
        <v>209</v>
      </c>
      <c r="D94" s="80" t="s">
        <v>47</v>
      </c>
      <c r="E94" s="80" t="s">
        <v>22</v>
      </c>
      <c r="F94" s="33">
        <v>893659</v>
      </c>
      <c r="G94" s="33">
        <v>19000</v>
      </c>
      <c r="H94" s="33">
        <f>SUMIFS('[1]2011.ZDW'!$K:$K,'[1]2011.ZDW'!$G:$G,$B94,'[1]2011.ZDW'!$O:$O,"Wydatki",'[1]2011.ZDW'!$P:$P,"Bieżący")</f>
        <v>0</v>
      </c>
      <c r="I94" s="34">
        <f t="shared" si="3"/>
        <v>0</v>
      </c>
      <c r="J94" s="33">
        <v>873159</v>
      </c>
      <c r="K94" s="35">
        <v>1500</v>
      </c>
      <c r="L94" s="36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7" t="s">
        <v>210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893659</v>
      </c>
      <c r="AD94" s="4" t="b">
        <f t="shared" si="4"/>
        <v>1</v>
      </c>
    </row>
    <row r="95" spans="1:30" ht="28.5" customHeight="1">
      <c r="A95" s="28" t="s">
        <v>212</v>
      </c>
      <c r="B95" s="30" t="s">
        <v>213</v>
      </c>
      <c r="C95" s="79" t="s">
        <v>209</v>
      </c>
      <c r="D95" s="80" t="s">
        <v>47</v>
      </c>
      <c r="E95" s="80" t="s">
        <v>22</v>
      </c>
      <c r="F95" s="33">
        <v>715597</v>
      </c>
      <c r="G95" s="33">
        <v>1500</v>
      </c>
      <c r="H95" s="33">
        <f>SUMIFS('[1]2011.ZDW'!$K:$K,'[1]2011.ZDW'!$G:$G,$B95,'[1]2011.ZDW'!$O:$O,"Wydatki",'[1]2011.ZDW'!$P:$P,"Bieżący")</f>
        <v>0</v>
      </c>
      <c r="I95" s="34">
        <f t="shared" si="3"/>
        <v>0</v>
      </c>
      <c r="J95" s="33">
        <v>712597</v>
      </c>
      <c r="K95" s="35">
        <v>1500</v>
      </c>
      <c r="L95" s="36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7" t="s">
        <v>212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715597</v>
      </c>
      <c r="AD95" s="4" t="b">
        <f t="shared" si="4"/>
        <v>1</v>
      </c>
    </row>
    <row r="96" spans="1:30" ht="28.5" customHeight="1">
      <c r="A96" s="28" t="s">
        <v>214</v>
      </c>
      <c r="B96" s="30" t="s">
        <v>215</v>
      </c>
      <c r="C96" s="79" t="s">
        <v>209</v>
      </c>
      <c r="D96" s="80" t="s">
        <v>47</v>
      </c>
      <c r="E96" s="80" t="s">
        <v>22</v>
      </c>
      <c r="F96" s="33">
        <v>479216</v>
      </c>
      <c r="G96" s="33">
        <v>0</v>
      </c>
      <c r="H96" s="33">
        <f>SUMIFS('[1]2011.ZDW'!$K:$K,'[1]2011.ZDW'!$G:$G,$B96,'[1]2011.ZDW'!$O:$O,"Wydatki",'[1]2011.ZDW'!$P:$P,"Bieżący")</f>
        <v>0</v>
      </c>
      <c r="I96" s="34">
        <v>0</v>
      </c>
      <c r="J96" s="33">
        <v>477716</v>
      </c>
      <c r="K96" s="35">
        <v>1500</v>
      </c>
      <c r="L96" s="36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7" t="s">
        <v>214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479216</v>
      </c>
      <c r="AD96" s="4" t="b">
        <f t="shared" si="4"/>
        <v>1</v>
      </c>
    </row>
    <row r="97" spans="1:30" ht="28.5" customHeight="1">
      <c r="A97" s="28" t="s">
        <v>216</v>
      </c>
      <c r="B97" s="30" t="s">
        <v>217</v>
      </c>
      <c r="C97" s="79" t="s">
        <v>209</v>
      </c>
      <c r="D97" s="80" t="s">
        <v>47</v>
      </c>
      <c r="E97" s="80" t="s">
        <v>22</v>
      </c>
      <c r="F97" s="33">
        <v>45000</v>
      </c>
      <c r="G97" s="33">
        <v>11000</v>
      </c>
      <c r="H97" s="33">
        <f>SUMIFS('[1]2011.ZDW'!$K:$K,'[1]2011.ZDW'!$G:$G,$B97,'[1]2011.ZDW'!$O:$O,"Wydatki",'[1]2011.ZDW'!$P:$P,"Bieżący")</f>
        <v>0</v>
      </c>
      <c r="I97" s="34">
        <f t="shared" si="3"/>
        <v>0</v>
      </c>
      <c r="J97" s="33">
        <v>12000</v>
      </c>
      <c r="K97" s="35">
        <v>11000</v>
      </c>
      <c r="L97" s="36">
        <v>11000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7" t="s">
        <v>216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45000</v>
      </c>
      <c r="AD97" s="4" t="b">
        <f t="shared" si="4"/>
        <v>1</v>
      </c>
    </row>
    <row r="98" spans="1:30" ht="28.5" customHeight="1">
      <c r="A98" s="28" t="s">
        <v>218</v>
      </c>
      <c r="B98" s="30" t="s">
        <v>219</v>
      </c>
      <c r="C98" s="79" t="s">
        <v>209</v>
      </c>
      <c r="D98" s="80" t="s">
        <v>47</v>
      </c>
      <c r="E98" s="80" t="s">
        <v>22</v>
      </c>
      <c r="F98" s="33">
        <v>44000</v>
      </c>
      <c r="G98" s="33">
        <v>11000</v>
      </c>
      <c r="H98" s="33">
        <f>SUMIFS('[1]2011.ZDW'!$K:$K,'[1]2011.ZDW'!$G:$G,$B98,'[1]2011.ZDW'!$O:$O,"Wydatki",'[1]2011.ZDW'!$P:$P,"Bieżący")</f>
        <v>0</v>
      </c>
      <c r="I98" s="34">
        <f t="shared" si="3"/>
        <v>0</v>
      </c>
      <c r="J98" s="33">
        <v>11000</v>
      </c>
      <c r="K98" s="35">
        <v>11000</v>
      </c>
      <c r="L98" s="36">
        <v>11000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7" t="s">
        <v>218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44000</v>
      </c>
      <c r="AD98" s="4" t="b">
        <f t="shared" si="4"/>
        <v>1</v>
      </c>
    </row>
    <row r="99" spans="1:30" ht="28.5" customHeight="1">
      <c r="A99" s="28" t="s">
        <v>220</v>
      </c>
      <c r="B99" s="30" t="s">
        <v>221</v>
      </c>
      <c r="C99" s="79" t="s">
        <v>209</v>
      </c>
      <c r="D99" s="80" t="s">
        <v>52</v>
      </c>
      <c r="E99" s="80" t="s">
        <v>21</v>
      </c>
      <c r="F99" s="33">
        <v>50300</v>
      </c>
      <c r="G99" s="33">
        <v>49500</v>
      </c>
      <c r="H99" s="33">
        <f>SUMIFS('[1]2011.ZDW'!$K:$K,'[1]2011.ZDW'!$G:$G,$B99,'[1]2011.ZDW'!$O:$O,"Wydatki",'[1]2011.ZDW'!$P:$P,"Bieżący")</f>
        <v>0</v>
      </c>
      <c r="I99" s="34">
        <f t="shared" si="3"/>
        <v>0</v>
      </c>
      <c r="J99" s="33">
        <v>800</v>
      </c>
      <c r="K99" s="35">
        <v>0</v>
      </c>
      <c r="L99" s="36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7" t="s">
        <v>220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50300</v>
      </c>
      <c r="AD99" s="4" t="b">
        <f t="shared" si="4"/>
        <v>1</v>
      </c>
    </row>
    <row r="100" spans="1:30" ht="28.5" customHeight="1">
      <c r="A100" s="28" t="s">
        <v>222</v>
      </c>
      <c r="B100" s="30" t="s">
        <v>223</v>
      </c>
      <c r="C100" s="79" t="s">
        <v>209</v>
      </c>
      <c r="D100" s="80" t="s">
        <v>47</v>
      </c>
      <c r="E100" s="80" t="s">
        <v>22</v>
      </c>
      <c r="F100" s="33">
        <v>213718</v>
      </c>
      <c r="G100" s="33">
        <v>3100</v>
      </c>
      <c r="H100" s="33">
        <f>SUMIFS('[1]2011.ZDW'!$K:$K,'[1]2011.ZDW'!$G:$G,$B100,'[1]2011.ZDW'!$O:$O,"Wydatki",'[1]2011.ZDW'!$P:$P,"Bieżący")</f>
        <v>0</v>
      </c>
      <c r="I100" s="34">
        <f t="shared" si="3"/>
        <v>0</v>
      </c>
      <c r="J100" s="33">
        <v>209118</v>
      </c>
      <c r="K100" s="35">
        <v>1500</v>
      </c>
      <c r="L100" s="36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7" t="s">
        <v>222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213718</v>
      </c>
      <c r="AD100" s="4" t="b">
        <f t="shared" si="4"/>
        <v>1</v>
      </c>
    </row>
    <row r="101" spans="1:30" ht="27.75" customHeight="1">
      <c r="A101" s="28" t="s">
        <v>224</v>
      </c>
      <c r="B101" s="30" t="s">
        <v>225</v>
      </c>
      <c r="C101" s="79" t="s">
        <v>209</v>
      </c>
      <c r="D101" s="80" t="s">
        <v>47</v>
      </c>
      <c r="E101" s="80" t="s">
        <v>22</v>
      </c>
      <c r="F101" s="33">
        <v>44000</v>
      </c>
      <c r="G101" s="33">
        <v>11000</v>
      </c>
      <c r="H101" s="33">
        <f>SUMIFS('[1]2011.ZDW'!$K:$K,'[1]2011.ZDW'!$G:$G,$B101,'[1]2011.ZDW'!$O:$O,"Wydatki",'[1]2011.ZDW'!$P:$P,"Bieżący")</f>
        <v>0</v>
      </c>
      <c r="I101" s="34">
        <f t="shared" si="3"/>
        <v>0</v>
      </c>
      <c r="J101" s="33">
        <v>11000</v>
      </c>
      <c r="K101" s="35">
        <v>11000</v>
      </c>
      <c r="L101" s="36">
        <v>11000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7" t="s">
        <v>224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44000</v>
      </c>
      <c r="AD101" s="4" t="b">
        <f t="shared" si="4"/>
        <v>1</v>
      </c>
    </row>
    <row r="102" spans="1:30" ht="27.75" customHeight="1">
      <c r="A102" s="28" t="s">
        <v>226</v>
      </c>
      <c r="B102" s="30" t="s">
        <v>227</v>
      </c>
      <c r="C102" s="79" t="s">
        <v>209</v>
      </c>
      <c r="D102" s="80" t="s">
        <v>47</v>
      </c>
      <c r="E102" s="80" t="s">
        <v>22</v>
      </c>
      <c r="F102" s="33">
        <v>44000</v>
      </c>
      <c r="G102" s="33">
        <v>11000</v>
      </c>
      <c r="H102" s="33">
        <f>SUMIFS('[1]2011.ZDW'!$K:$K,'[1]2011.ZDW'!$G:$G,$B102,'[1]2011.ZDW'!$O:$O,"Wydatki",'[1]2011.ZDW'!$P:$P,"Bieżący")</f>
        <v>0</v>
      </c>
      <c r="I102" s="34">
        <f t="shared" si="3"/>
        <v>0</v>
      </c>
      <c r="J102" s="33">
        <v>11000</v>
      </c>
      <c r="K102" s="35">
        <v>11000</v>
      </c>
      <c r="L102" s="36">
        <v>11000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7" t="s">
        <v>226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44000</v>
      </c>
      <c r="AD102" s="4" t="b">
        <f t="shared" si="4"/>
        <v>1</v>
      </c>
    </row>
    <row r="103" spans="1:30" ht="27.75" customHeight="1">
      <c r="A103" s="28" t="s">
        <v>228</v>
      </c>
      <c r="B103" s="30" t="s">
        <v>229</v>
      </c>
      <c r="C103" s="79" t="s">
        <v>209</v>
      </c>
      <c r="D103" s="80" t="s">
        <v>47</v>
      </c>
      <c r="E103" s="80" t="s">
        <v>22</v>
      </c>
      <c r="F103" s="33">
        <v>44000</v>
      </c>
      <c r="G103" s="33">
        <v>11000</v>
      </c>
      <c r="H103" s="33">
        <f>SUMIFS('[1]2011.ZDW'!$K:$K,'[1]2011.ZDW'!$G:$G,$B103,'[1]2011.ZDW'!$O:$O,"Wydatki",'[1]2011.ZDW'!$P:$P,"Bieżący")</f>
        <v>0</v>
      </c>
      <c r="I103" s="34">
        <f t="shared" si="3"/>
        <v>0</v>
      </c>
      <c r="J103" s="33">
        <v>11000</v>
      </c>
      <c r="K103" s="35">
        <v>11000</v>
      </c>
      <c r="L103" s="36">
        <v>11000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7" t="s">
        <v>228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44000</v>
      </c>
      <c r="AD103" s="4" t="b">
        <f t="shared" si="4"/>
        <v>1</v>
      </c>
    </row>
    <row r="104" spans="1:30" ht="27.75" customHeight="1">
      <c r="A104" s="28" t="s">
        <v>230</v>
      </c>
      <c r="B104" s="30" t="s">
        <v>231</v>
      </c>
      <c r="C104" s="79" t="s">
        <v>209</v>
      </c>
      <c r="D104" s="80" t="s">
        <v>47</v>
      </c>
      <c r="E104" s="80" t="s">
        <v>22</v>
      </c>
      <c r="F104" s="33">
        <v>44000</v>
      </c>
      <c r="G104" s="33">
        <v>11000</v>
      </c>
      <c r="H104" s="33">
        <f>SUMIFS('[1]2011.ZDW'!$K:$K,'[1]2011.ZDW'!$G:$G,$B104,'[1]2011.ZDW'!$O:$O,"Wydatki",'[1]2011.ZDW'!$P:$P,"Bieżący")</f>
        <v>0</v>
      </c>
      <c r="I104" s="34">
        <f t="shared" si="3"/>
        <v>0</v>
      </c>
      <c r="J104" s="33">
        <v>11000</v>
      </c>
      <c r="K104" s="35">
        <v>11000</v>
      </c>
      <c r="L104" s="36">
        <v>11000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7" t="s">
        <v>230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44000</v>
      </c>
      <c r="AD104" s="4" t="b">
        <f t="shared" si="4"/>
        <v>1</v>
      </c>
    </row>
    <row r="105" spans="1:30" ht="27.75" customHeight="1">
      <c r="A105" s="28" t="s">
        <v>232</v>
      </c>
      <c r="B105" s="30" t="s">
        <v>233</v>
      </c>
      <c r="C105" s="87" t="s">
        <v>209</v>
      </c>
      <c r="D105" s="88" t="s">
        <v>129</v>
      </c>
      <c r="E105" s="88" t="s">
        <v>21</v>
      </c>
      <c r="F105" s="89">
        <v>9500</v>
      </c>
      <c r="G105" s="89">
        <v>2900</v>
      </c>
      <c r="H105" s="89">
        <f>SUMIFS('[1]2011.ZDW'!$K:$K,'[1]2011.ZDW'!$G:$G,$B105,'[1]2011.ZDW'!$O:$O,"Wydatki",'[1]2011.ZDW'!$P:$P,"Bieżący")</f>
        <v>0</v>
      </c>
      <c r="I105" s="90">
        <f t="shared" si="3"/>
        <v>0</v>
      </c>
      <c r="J105" s="89">
        <v>3300</v>
      </c>
      <c r="K105" s="91">
        <v>3300</v>
      </c>
      <c r="L105" s="92">
        <v>0</v>
      </c>
      <c r="M105" s="89">
        <v>0</v>
      </c>
      <c r="N105" s="89">
        <v>0</v>
      </c>
      <c r="O105" s="89">
        <v>0</v>
      </c>
      <c r="P105" s="89">
        <v>0</v>
      </c>
      <c r="Q105" s="89">
        <v>0</v>
      </c>
      <c r="R105" s="89">
        <v>0</v>
      </c>
      <c r="S105" s="89">
        <v>0</v>
      </c>
      <c r="T105" s="89">
        <v>0</v>
      </c>
      <c r="U105" s="37" t="s">
        <v>232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9500</v>
      </c>
      <c r="AD105" s="4" t="b">
        <f t="shared" si="4"/>
        <v>1</v>
      </c>
    </row>
    <row r="106" spans="1:30" ht="51">
      <c r="A106" s="19" t="s">
        <v>234</v>
      </c>
      <c r="B106" s="107" t="s">
        <v>235</v>
      </c>
      <c r="C106" s="94" t="s">
        <v>209</v>
      </c>
      <c r="D106" s="95" t="s">
        <v>47</v>
      </c>
      <c r="E106" s="95" t="s">
        <v>22</v>
      </c>
      <c r="F106" s="23">
        <v>6200</v>
      </c>
      <c r="G106" s="23">
        <v>1600</v>
      </c>
      <c r="H106" s="23">
        <f>SUMIFS('[1]2011.ZDW'!$K:$K,'[1]2011.ZDW'!$G:$G,$B106,'[1]2011.ZDW'!$O:$O,"Wydatki",'[1]2011.ZDW'!$P:$P,"Bieżący")</f>
        <v>0</v>
      </c>
      <c r="I106" s="24">
        <f t="shared" si="3"/>
        <v>0</v>
      </c>
      <c r="J106" s="23">
        <v>2600</v>
      </c>
      <c r="K106" s="25">
        <v>2000</v>
      </c>
      <c r="L106" s="26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7" t="s">
        <v>234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6200</v>
      </c>
      <c r="AD106" s="4" t="b">
        <f t="shared" si="4"/>
        <v>1</v>
      </c>
    </row>
    <row r="107" spans="1:30" ht="36" customHeight="1">
      <c r="A107" s="28" t="s">
        <v>236</v>
      </c>
      <c r="B107" s="30" t="s">
        <v>237</v>
      </c>
      <c r="C107" s="79" t="s">
        <v>209</v>
      </c>
      <c r="D107" s="80" t="s">
        <v>47</v>
      </c>
      <c r="E107" s="80" t="s">
        <v>22</v>
      </c>
      <c r="F107" s="33">
        <v>6200</v>
      </c>
      <c r="G107" s="33">
        <v>1700</v>
      </c>
      <c r="H107" s="33">
        <f>SUMIFS('[1]2011.ZDW'!$K:$K,'[1]2011.ZDW'!$G:$G,$B107,'[1]2011.ZDW'!$O:$O,"Wydatki",'[1]2011.ZDW'!$P:$P,"Bieżący")</f>
        <v>0</v>
      </c>
      <c r="I107" s="34">
        <f t="shared" si="3"/>
        <v>0</v>
      </c>
      <c r="J107" s="33">
        <v>2900</v>
      </c>
      <c r="K107" s="35">
        <v>1600</v>
      </c>
      <c r="L107" s="36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7" t="s">
        <v>236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6200</v>
      </c>
      <c r="AD107" s="4" t="b">
        <f t="shared" si="4"/>
        <v>1</v>
      </c>
    </row>
    <row r="108" spans="1:30" ht="28.5" customHeight="1">
      <c r="A108" s="28" t="s">
        <v>238</v>
      </c>
      <c r="B108" s="30" t="s">
        <v>239</v>
      </c>
      <c r="C108" s="87" t="s">
        <v>209</v>
      </c>
      <c r="D108" s="88" t="s">
        <v>47</v>
      </c>
      <c r="E108" s="88" t="s">
        <v>22</v>
      </c>
      <c r="F108" s="89">
        <v>6400</v>
      </c>
      <c r="G108" s="89">
        <v>1600</v>
      </c>
      <c r="H108" s="89">
        <f>SUMIFS('[1]2011.ZDW'!$K:$K,'[1]2011.ZDW'!$G:$G,$B108,'[1]2011.ZDW'!$O:$O,"Wydatki",'[1]2011.ZDW'!$P:$P,"Bieżący")</f>
        <v>0</v>
      </c>
      <c r="I108" s="90">
        <f t="shared" si="3"/>
        <v>0</v>
      </c>
      <c r="J108" s="89">
        <v>3100</v>
      </c>
      <c r="K108" s="91">
        <v>1700</v>
      </c>
      <c r="L108" s="92">
        <v>0</v>
      </c>
      <c r="M108" s="89">
        <v>0</v>
      </c>
      <c r="N108" s="89">
        <v>0</v>
      </c>
      <c r="O108" s="89">
        <v>0</v>
      </c>
      <c r="P108" s="89">
        <v>0</v>
      </c>
      <c r="Q108" s="89">
        <v>0</v>
      </c>
      <c r="R108" s="89">
        <v>0</v>
      </c>
      <c r="S108" s="89">
        <v>0</v>
      </c>
      <c r="T108" s="89">
        <v>0</v>
      </c>
      <c r="U108" s="37" t="s">
        <v>238</v>
      </c>
      <c r="V108" s="89">
        <v>0</v>
      </c>
      <c r="W108" s="89">
        <v>0</v>
      </c>
      <c r="X108" s="89">
        <v>0</v>
      </c>
      <c r="Y108" s="89">
        <v>0</v>
      </c>
      <c r="Z108" s="89">
        <v>0</v>
      </c>
      <c r="AA108" s="89">
        <v>0</v>
      </c>
      <c r="AB108" s="89">
        <v>0</v>
      </c>
      <c r="AC108" s="89">
        <v>6400</v>
      </c>
      <c r="AD108" s="4" t="b">
        <f t="shared" si="4"/>
        <v>1</v>
      </c>
    </row>
    <row r="109" spans="1:30" ht="36" customHeight="1">
      <c r="A109" s="19" t="s">
        <v>240</v>
      </c>
      <c r="B109" s="107" t="s">
        <v>241</v>
      </c>
      <c r="C109" s="94" t="s">
        <v>209</v>
      </c>
      <c r="D109" s="95" t="s">
        <v>47</v>
      </c>
      <c r="E109" s="95" t="s">
        <v>22</v>
      </c>
      <c r="F109" s="23">
        <v>6200</v>
      </c>
      <c r="G109" s="23">
        <v>1700</v>
      </c>
      <c r="H109" s="23">
        <f>SUMIFS('[1]2011.ZDW'!$K:$K,'[1]2011.ZDW'!$G:$G,$B109,'[1]2011.ZDW'!$O:$O,"Wydatki",'[1]2011.ZDW'!$P:$P,"Bieżący")</f>
        <v>0</v>
      </c>
      <c r="I109" s="24">
        <f t="shared" si="3"/>
        <v>0</v>
      </c>
      <c r="J109" s="23">
        <v>2900</v>
      </c>
      <c r="K109" s="25">
        <v>1600</v>
      </c>
      <c r="L109" s="26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7" t="s">
        <v>240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6200</v>
      </c>
      <c r="AD109" s="4" t="b">
        <f t="shared" si="4"/>
        <v>1</v>
      </c>
    </row>
    <row r="110" spans="1:30" ht="27.75" customHeight="1">
      <c r="A110" s="28" t="s">
        <v>242</v>
      </c>
      <c r="B110" s="30" t="s">
        <v>243</v>
      </c>
      <c r="C110" s="79" t="s">
        <v>209</v>
      </c>
      <c r="D110" s="80" t="s">
        <v>47</v>
      </c>
      <c r="E110" s="80" t="s">
        <v>22</v>
      </c>
      <c r="F110" s="33">
        <v>6200</v>
      </c>
      <c r="G110" s="33">
        <v>1600</v>
      </c>
      <c r="H110" s="33">
        <f>SUMIFS('[1]2011.ZDW'!$K:$K,'[1]2011.ZDW'!$G:$G,$B110,'[1]2011.ZDW'!$O:$O,"Wydatki",'[1]2011.ZDW'!$P:$P,"Bieżący")</f>
        <v>0</v>
      </c>
      <c r="I110" s="34">
        <f t="shared" si="3"/>
        <v>0</v>
      </c>
      <c r="J110" s="33">
        <v>3100</v>
      </c>
      <c r="K110" s="35">
        <v>1500</v>
      </c>
      <c r="L110" s="36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7" t="s">
        <v>242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6200</v>
      </c>
      <c r="AD110" s="4" t="b">
        <f t="shared" si="4"/>
        <v>1</v>
      </c>
    </row>
    <row r="111" spans="1:30" ht="38.25">
      <c r="A111" s="28" t="s">
        <v>244</v>
      </c>
      <c r="B111" s="30" t="s">
        <v>245</v>
      </c>
      <c r="C111" s="79" t="s">
        <v>209</v>
      </c>
      <c r="D111" s="80" t="s">
        <v>47</v>
      </c>
      <c r="E111" s="80" t="s">
        <v>22</v>
      </c>
      <c r="F111" s="33">
        <v>44000</v>
      </c>
      <c r="G111" s="33">
        <v>11000</v>
      </c>
      <c r="H111" s="33">
        <f>SUMIFS('[1]2011.ZDW'!$K:$K,'[1]2011.ZDW'!$G:$G,$B111,'[1]2011.ZDW'!$O:$O,"Wydatki",'[1]2011.ZDW'!$P:$P,"Bieżący")</f>
        <v>0</v>
      </c>
      <c r="I111" s="34">
        <f t="shared" si="3"/>
        <v>0</v>
      </c>
      <c r="J111" s="33">
        <v>11000</v>
      </c>
      <c r="K111" s="35">
        <v>11000</v>
      </c>
      <c r="L111" s="36">
        <v>11000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7" t="s">
        <v>244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44000</v>
      </c>
      <c r="AD111" s="4" t="b">
        <f t="shared" si="4"/>
        <v>1</v>
      </c>
    </row>
    <row r="112" spans="1:30" ht="35.25" customHeight="1">
      <c r="A112" s="28" t="s">
        <v>246</v>
      </c>
      <c r="B112" s="30" t="s">
        <v>247</v>
      </c>
      <c r="C112" s="79" t="s">
        <v>46</v>
      </c>
      <c r="D112" s="80" t="s">
        <v>129</v>
      </c>
      <c r="E112" s="80" t="s">
        <v>47</v>
      </c>
      <c r="F112" s="33">
        <v>3759008</v>
      </c>
      <c r="G112" s="33">
        <v>2297639</v>
      </c>
      <c r="H112" s="33">
        <f>SUMIFS('[1]2011'!$I:$I,'[1]2011'!$E:$E,$B112,'[1]2011'!$N:$N,"Wydatki",'[1]2011'!$O:$O,"Bieżący")</f>
        <v>650099</v>
      </c>
      <c r="I112" s="34">
        <f t="shared" si="3"/>
        <v>0.28294218543470057</v>
      </c>
      <c r="J112" s="33">
        <v>0</v>
      </c>
      <c r="K112" s="35">
        <v>0</v>
      </c>
      <c r="L112" s="36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7" t="s">
        <v>246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2297639</v>
      </c>
      <c r="AD112" s="4" t="b">
        <f t="shared" si="4"/>
        <v>1</v>
      </c>
    </row>
    <row r="113" spans="1:30" ht="39" customHeight="1">
      <c r="A113" s="28" t="s">
        <v>248</v>
      </c>
      <c r="B113" s="30" t="s">
        <v>249</v>
      </c>
      <c r="C113" s="79" t="s">
        <v>46</v>
      </c>
      <c r="D113" s="80" t="s">
        <v>129</v>
      </c>
      <c r="E113" s="80" t="s">
        <v>21</v>
      </c>
      <c r="F113" s="33">
        <v>9349553</v>
      </c>
      <c r="G113" s="33">
        <v>3452862</v>
      </c>
      <c r="H113" s="33">
        <f>SUMIFS('[1]2011'!$I:$I,'[1]2011'!$E:$E,$B113,'[1]2011'!$N:$N,"Wydatki",'[1]2011'!$O:$O,"Bieżący")</f>
        <v>372138</v>
      </c>
      <c r="I113" s="34">
        <f t="shared" si="3"/>
        <v>0.1077766791722345</v>
      </c>
      <c r="J113" s="33">
        <v>2270317</v>
      </c>
      <c r="K113" s="35">
        <v>0</v>
      </c>
      <c r="L113" s="36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7" t="s">
        <v>248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5723179</v>
      </c>
      <c r="AD113" s="4" t="b">
        <f t="shared" si="4"/>
        <v>1</v>
      </c>
    </row>
    <row r="114" spans="1:30" ht="41.25" customHeight="1">
      <c r="A114" s="28" t="s">
        <v>250</v>
      </c>
      <c r="B114" s="30" t="s">
        <v>251</v>
      </c>
      <c r="C114" s="79" t="s">
        <v>46</v>
      </c>
      <c r="D114" s="80" t="s">
        <v>129</v>
      </c>
      <c r="E114" s="80" t="s">
        <v>22</v>
      </c>
      <c r="F114" s="33">
        <v>2097728</v>
      </c>
      <c r="G114" s="33">
        <v>380000</v>
      </c>
      <c r="H114" s="33">
        <f>SUMIFS('[1]2011'!$I:$I,'[1]2011'!$E:$E,$B114,'[1]2011'!$N:$N,"Wydatki",'[1]2011'!$O:$O,"Bieżący")</f>
        <v>31035</v>
      </c>
      <c r="I114" s="34">
        <f t="shared" si="3"/>
        <v>8.167105263157895E-2</v>
      </c>
      <c r="J114" s="33">
        <v>1286993</v>
      </c>
      <c r="K114" s="35">
        <v>400000</v>
      </c>
      <c r="L114" s="36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7" t="s">
        <v>250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2066993</v>
      </c>
      <c r="AD114" s="4" t="b">
        <f t="shared" si="4"/>
        <v>1</v>
      </c>
    </row>
    <row r="115" spans="1:30" ht="39.75" customHeight="1">
      <c r="A115" s="28" t="s">
        <v>252</v>
      </c>
      <c r="B115" s="30" t="s">
        <v>253</v>
      </c>
      <c r="C115" s="79" t="s">
        <v>46</v>
      </c>
      <c r="D115" s="80" t="s">
        <v>129</v>
      </c>
      <c r="E115" s="80" t="s">
        <v>21</v>
      </c>
      <c r="F115" s="33">
        <v>527719</v>
      </c>
      <c r="G115" s="33">
        <v>62355</v>
      </c>
      <c r="H115" s="33">
        <f>SUMIFS('[1]2011'!$I:$I,'[1]2011'!$E:$E,$B115,'[1]2011'!$N:$N,"Wydatki",'[1]2011'!$O:$O,"Bieżący")</f>
        <v>38741</v>
      </c>
      <c r="I115" s="34">
        <f t="shared" si="3"/>
        <v>0.62129740999117955</v>
      </c>
      <c r="J115" s="33">
        <v>80000</v>
      </c>
      <c r="K115" s="35">
        <v>0</v>
      </c>
      <c r="L115" s="36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7" t="s">
        <v>252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142355</v>
      </c>
      <c r="AD115" s="4" t="b">
        <f t="shared" si="4"/>
        <v>1</v>
      </c>
    </row>
    <row r="116" spans="1:30" ht="39.75" customHeight="1">
      <c r="A116" s="28" t="s">
        <v>254</v>
      </c>
      <c r="B116" s="30" t="s">
        <v>255</v>
      </c>
      <c r="C116" s="79" t="s">
        <v>46</v>
      </c>
      <c r="D116" s="80" t="s">
        <v>88</v>
      </c>
      <c r="E116" s="80" t="s">
        <v>47</v>
      </c>
      <c r="F116" s="33">
        <v>3298723</v>
      </c>
      <c r="G116" s="33">
        <v>806601</v>
      </c>
      <c r="H116" s="33">
        <f>SUMIFS('[1]2011'!$I:$I,'[1]2011'!$E:$E,$B116,'[1]2011'!$N:$N,"Wydatki",'[1]2011'!$O:$O,"Bieżący")</f>
        <v>265591</v>
      </c>
      <c r="I116" s="34">
        <f t="shared" si="3"/>
        <v>0.32927184568330564</v>
      </c>
      <c r="J116" s="33">
        <v>0</v>
      </c>
      <c r="K116" s="35">
        <v>0</v>
      </c>
      <c r="L116" s="36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7" t="s">
        <v>254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806601</v>
      </c>
      <c r="AD116" s="4" t="b">
        <f t="shared" si="4"/>
        <v>1</v>
      </c>
    </row>
    <row r="117" spans="1:30" ht="39.75" customHeight="1">
      <c r="A117" s="28" t="s">
        <v>256</v>
      </c>
      <c r="B117" s="84" t="s">
        <v>257</v>
      </c>
      <c r="C117" s="79" t="s">
        <v>46</v>
      </c>
      <c r="D117" s="80" t="s">
        <v>88</v>
      </c>
      <c r="E117" s="80" t="s">
        <v>47</v>
      </c>
      <c r="F117" s="33">
        <v>1470889</v>
      </c>
      <c r="G117" s="33">
        <v>1247462</v>
      </c>
      <c r="H117" s="33">
        <f>SUMIFS('[1]2011'!$I:$I,'[1]2011'!$E:$E,$B117,'[1]2011'!$N:$N,"Wydatki",'[1]2011'!$O:$O,"Bieżący")</f>
        <v>0</v>
      </c>
      <c r="I117" s="34">
        <f t="shared" si="3"/>
        <v>0</v>
      </c>
      <c r="J117" s="33">
        <v>0</v>
      </c>
      <c r="K117" s="35">
        <v>0</v>
      </c>
      <c r="L117" s="36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7" t="s">
        <v>256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1247462</v>
      </c>
      <c r="AD117" s="4" t="b">
        <f t="shared" si="4"/>
        <v>1</v>
      </c>
    </row>
    <row r="118" spans="1:30" s="69" customFormat="1" ht="25.5">
      <c r="A118" s="59" t="s">
        <v>258</v>
      </c>
      <c r="B118" s="108" t="s">
        <v>259</v>
      </c>
      <c r="C118" s="109"/>
      <c r="D118" s="109"/>
      <c r="E118" s="109"/>
      <c r="F118" s="64">
        <v>1897213420</v>
      </c>
      <c r="G118" s="64">
        <v>188148270</v>
      </c>
      <c r="H118" s="64">
        <f>SUM(H119,H121,H129,H133,H135,H139,H141,H147,H149)</f>
        <v>27226035</v>
      </c>
      <c r="I118" s="65">
        <f>H118/G118</f>
        <v>0.14470521041729484</v>
      </c>
      <c r="J118" s="64">
        <v>605467526</v>
      </c>
      <c r="K118" s="66">
        <v>545563665</v>
      </c>
      <c r="L118" s="67">
        <v>205307922</v>
      </c>
      <c r="M118" s="64">
        <v>62756767</v>
      </c>
      <c r="N118" s="64">
        <v>0</v>
      </c>
      <c r="O118" s="64">
        <v>0</v>
      </c>
      <c r="P118" s="64">
        <v>0</v>
      </c>
      <c r="Q118" s="64">
        <v>0</v>
      </c>
      <c r="R118" s="64">
        <v>0</v>
      </c>
      <c r="S118" s="64">
        <v>0</v>
      </c>
      <c r="T118" s="64">
        <v>0</v>
      </c>
      <c r="U118" s="68" t="s">
        <v>258</v>
      </c>
      <c r="V118" s="64">
        <v>0</v>
      </c>
      <c r="W118" s="64">
        <v>0</v>
      </c>
      <c r="X118" s="64">
        <v>0</v>
      </c>
      <c r="Y118" s="64">
        <v>0</v>
      </c>
      <c r="Z118" s="64">
        <v>0</v>
      </c>
      <c r="AA118" s="64">
        <v>0</v>
      </c>
      <c r="AB118" s="64">
        <v>0</v>
      </c>
      <c r="AC118" s="64">
        <v>1607244150</v>
      </c>
      <c r="AD118" s="4" t="b">
        <f t="shared" si="4"/>
        <v>1</v>
      </c>
    </row>
    <row r="119" spans="1:30" ht="96.75" customHeight="1">
      <c r="A119" s="70" t="s">
        <v>260</v>
      </c>
      <c r="B119" s="110" t="s">
        <v>261</v>
      </c>
      <c r="C119" s="82" t="s">
        <v>57</v>
      </c>
      <c r="D119" s="83" t="s">
        <v>129</v>
      </c>
      <c r="E119" s="83" t="s">
        <v>21</v>
      </c>
      <c r="F119" s="74">
        <v>18472168</v>
      </c>
      <c r="G119" s="74">
        <v>12355071</v>
      </c>
      <c r="H119" s="74">
        <f>H120</f>
        <v>0</v>
      </c>
      <c r="I119" s="75">
        <f>H119/G119</f>
        <v>0</v>
      </c>
      <c r="J119" s="74">
        <v>4870608</v>
      </c>
      <c r="K119" s="76">
        <v>0</v>
      </c>
      <c r="L119" s="77">
        <v>0</v>
      </c>
      <c r="M119" s="74">
        <v>0</v>
      </c>
      <c r="N119" s="74">
        <v>0</v>
      </c>
      <c r="O119" s="74">
        <v>0</v>
      </c>
      <c r="P119" s="74">
        <v>0</v>
      </c>
      <c r="Q119" s="74">
        <v>0</v>
      </c>
      <c r="R119" s="74">
        <v>0</v>
      </c>
      <c r="S119" s="74">
        <v>0</v>
      </c>
      <c r="T119" s="74">
        <v>0</v>
      </c>
      <c r="U119" s="78" t="s">
        <v>260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>
        <v>0</v>
      </c>
      <c r="AC119" s="74">
        <v>17225679</v>
      </c>
      <c r="AD119" s="4" t="b">
        <f t="shared" si="4"/>
        <v>1</v>
      </c>
    </row>
    <row r="120" spans="1:30" ht="40.5" customHeight="1">
      <c r="A120" s="28" t="s">
        <v>262</v>
      </c>
      <c r="B120" s="30" t="s">
        <v>263</v>
      </c>
      <c r="C120" s="79" t="s">
        <v>46</v>
      </c>
      <c r="D120" s="80" t="s">
        <v>129</v>
      </c>
      <c r="E120" s="80" t="s">
        <v>21</v>
      </c>
      <c r="F120" s="33">
        <v>18472168</v>
      </c>
      <c r="G120" s="33">
        <v>12355071</v>
      </c>
      <c r="H120" s="33">
        <f>SUMIFS('[1]2011'!$I:$I,'[1]2011'!$E:$E,$B120,'[1]2011'!$N:$N,"Wydatki",'[1]2011'!$O:$O,"Majątkowy")</f>
        <v>0</v>
      </c>
      <c r="I120" s="34">
        <f>H120/G120</f>
        <v>0</v>
      </c>
      <c r="J120" s="33">
        <v>4870608</v>
      </c>
      <c r="K120" s="35">
        <v>0</v>
      </c>
      <c r="L120" s="36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7" t="s">
        <v>262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17225679</v>
      </c>
      <c r="AD120" s="4" t="b">
        <f t="shared" si="4"/>
        <v>1</v>
      </c>
    </row>
    <row r="121" spans="1:30" ht="25.5" customHeight="1">
      <c r="A121" s="70" t="s">
        <v>264</v>
      </c>
      <c r="B121" s="81" t="s">
        <v>56</v>
      </c>
      <c r="C121" s="82" t="s">
        <v>57</v>
      </c>
      <c r="D121" s="83" t="s">
        <v>58</v>
      </c>
      <c r="E121" s="83" t="s">
        <v>24</v>
      </c>
      <c r="F121" s="74">
        <v>1080803</v>
      </c>
      <c r="G121" s="74">
        <v>443797</v>
      </c>
      <c r="H121" s="74">
        <f>SUM(H122:H128)</f>
        <v>0</v>
      </c>
      <c r="I121" s="75">
        <f>H121/G121</f>
        <v>0</v>
      </c>
      <c r="J121" s="74">
        <v>40000</v>
      </c>
      <c r="K121" s="76">
        <v>40000</v>
      </c>
      <c r="L121" s="77">
        <v>40000</v>
      </c>
      <c r="M121" s="74">
        <v>40000</v>
      </c>
      <c r="N121" s="74">
        <v>0</v>
      </c>
      <c r="O121" s="74">
        <v>0</v>
      </c>
      <c r="P121" s="74">
        <v>0</v>
      </c>
      <c r="Q121" s="74">
        <v>0</v>
      </c>
      <c r="R121" s="74">
        <v>0</v>
      </c>
      <c r="S121" s="74">
        <v>0</v>
      </c>
      <c r="T121" s="74">
        <v>0</v>
      </c>
      <c r="U121" s="78" t="s">
        <v>264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>
        <v>0</v>
      </c>
      <c r="AC121" s="74">
        <v>603797</v>
      </c>
      <c r="AD121" s="4" t="b">
        <f t="shared" si="4"/>
        <v>1</v>
      </c>
    </row>
    <row r="122" spans="1:30" ht="41.25" customHeight="1">
      <c r="A122" s="28" t="s">
        <v>265</v>
      </c>
      <c r="B122" s="30" t="s">
        <v>66</v>
      </c>
      <c r="C122" s="79" t="s">
        <v>46</v>
      </c>
      <c r="D122" s="80" t="s">
        <v>47</v>
      </c>
      <c r="E122" s="80" t="s">
        <v>47</v>
      </c>
      <c r="F122" s="33">
        <v>56298</v>
      </c>
      <c r="G122" s="33">
        <v>56298</v>
      </c>
      <c r="H122" s="33">
        <f>SUMIFS('[1]2011'!$I:$I,'[1]2011'!$E:$E,$B122,'[1]2011'!$N:$N,"Wydatki",'[1]2011'!$O:$O,"Majątkowy")</f>
        <v>0</v>
      </c>
      <c r="I122" s="34">
        <f>H122/G122</f>
        <v>0</v>
      </c>
      <c r="J122" s="33">
        <v>0</v>
      </c>
      <c r="K122" s="35">
        <v>0</v>
      </c>
      <c r="L122" s="36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7" t="s">
        <v>265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56298</v>
      </c>
      <c r="AD122" s="4" t="b">
        <f t="shared" si="4"/>
        <v>1</v>
      </c>
    </row>
    <row r="123" spans="1:30" ht="41.25" customHeight="1">
      <c r="A123" s="28" t="s">
        <v>266</v>
      </c>
      <c r="B123" s="30" t="s">
        <v>74</v>
      </c>
      <c r="C123" s="79" t="s">
        <v>46</v>
      </c>
      <c r="D123" s="80" t="s">
        <v>47</v>
      </c>
      <c r="E123" s="80" t="s">
        <v>47</v>
      </c>
      <c r="F123" s="33">
        <v>5000</v>
      </c>
      <c r="G123" s="33">
        <v>5000</v>
      </c>
      <c r="H123" s="33">
        <f>SUMIFS('[1]2011'!$I:$I,'[1]2011'!$E:$E,$B123,'[1]2011'!$N:$N,"Wydatki",'[1]2011'!$O:$O,"Majątkowy")</f>
        <v>0</v>
      </c>
      <c r="I123" s="34">
        <f t="shared" ref="I123:I128" si="5">H123/G123</f>
        <v>0</v>
      </c>
      <c r="J123" s="33">
        <v>0</v>
      </c>
      <c r="K123" s="35">
        <v>0</v>
      </c>
      <c r="L123" s="36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7" t="s">
        <v>266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5000</v>
      </c>
      <c r="AD123" s="4" t="b">
        <f t="shared" si="4"/>
        <v>1</v>
      </c>
    </row>
    <row r="124" spans="1:30" ht="41.25" customHeight="1">
      <c r="A124" s="28" t="s">
        <v>267</v>
      </c>
      <c r="B124" s="30" t="s">
        <v>81</v>
      </c>
      <c r="C124" s="87" t="s">
        <v>46</v>
      </c>
      <c r="D124" s="88" t="s">
        <v>58</v>
      </c>
      <c r="E124" s="88" t="s">
        <v>47</v>
      </c>
      <c r="F124" s="89">
        <v>420520</v>
      </c>
      <c r="G124" s="89">
        <v>50300</v>
      </c>
      <c r="H124" s="89">
        <f>SUMIFS('[1]2011'!$I:$I,'[1]2011'!$E:$E,"Pomoc techniczna",'[1]2011'!$N:$N,"Wydatki",'[1]2011'!$O:$O,"Majątkowy",'[1]2011'!M:M,"EFS")</f>
        <v>0</v>
      </c>
      <c r="I124" s="90">
        <f t="shared" si="5"/>
        <v>0</v>
      </c>
      <c r="J124" s="89">
        <v>0</v>
      </c>
      <c r="K124" s="91">
        <v>0</v>
      </c>
      <c r="L124" s="92">
        <v>0</v>
      </c>
      <c r="M124" s="89">
        <v>0</v>
      </c>
      <c r="N124" s="89">
        <v>0</v>
      </c>
      <c r="O124" s="89">
        <v>0</v>
      </c>
      <c r="P124" s="89">
        <v>0</v>
      </c>
      <c r="Q124" s="89">
        <v>0</v>
      </c>
      <c r="R124" s="89">
        <v>0</v>
      </c>
      <c r="S124" s="89">
        <v>0</v>
      </c>
      <c r="T124" s="89">
        <v>0</v>
      </c>
      <c r="U124" s="37" t="s">
        <v>267</v>
      </c>
      <c r="V124" s="89">
        <v>0</v>
      </c>
      <c r="W124" s="89">
        <v>0</v>
      </c>
      <c r="X124" s="89">
        <v>0</v>
      </c>
      <c r="Y124" s="89">
        <v>0</v>
      </c>
      <c r="Z124" s="89">
        <v>0</v>
      </c>
      <c r="AA124" s="89">
        <v>0</v>
      </c>
      <c r="AB124" s="89">
        <v>0</v>
      </c>
      <c r="AC124" s="89">
        <v>50300</v>
      </c>
      <c r="AD124" s="4" t="b">
        <f t="shared" si="4"/>
        <v>1</v>
      </c>
    </row>
    <row r="125" spans="1:30" ht="41.25" customHeight="1">
      <c r="A125" s="19" t="s">
        <v>268</v>
      </c>
      <c r="B125" s="107" t="s">
        <v>269</v>
      </c>
      <c r="C125" s="94" t="s">
        <v>46</v>
      </c>
      <c r="D125" s="95" t="s">
        <v>58</v>
      </c>
      <c r="E125" s="95" t="s">
        <v>24</v>
      </c>
      <c r="F125" s="23">
        <v>372080</v>
      </c>
      <c r="G125" s="23">
        <v>155294</v>
      </c>
      <c r="H125" s="23">
        <f>SUMIFS('[1]2011'!$I:$I,'[1]2011'!$E:$E,"Pomoc techniczna",'[1]2011'!$N:$N,"Wydatki",'[1]2011'!$O:$O,"Majątkowy",'[1]2011'!M:M,"WUP")</f>
        <v>0</v>
      </c>
      <c r="I125" s="24">
        <f t="shared" si="5"/>
        <v>0</v>
      </c>
      <c r="J125" s="23">
        <v>40000</v>
      </c>
      <c r="K125" s="25">
        <v>40000</v>
      </c>
      <c r="L125" s="26">
        <v>40000</v>
      </c>
      <c r="M125" s="23">
        <v>40000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7" t="s">
        <v>268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315294</v>
      </c>
      <c r="AD125" s="4" t="b">
        <f t="shared" si="4"/>
        <v>1</v>
      </c>
    </row>
    <row r="126" spans="1:30" ht="41.25" customHeight="1">
      <c r="A126" s="28" t="s">
        <v>270</v>
      </c>
      <c r="B126" s="30" t="s">
        <v>83</v>
      </c>
      <c r="C126" s="79" t="s">
        <v>46</v>
      </c>
      <c r="D126" s="80" t="s">
        <v>52</v>
      </c>
      <c r="E126" s="80" t="s">
        <v>47</v>
      </c>
      <c r="F126" s="33">
        <v>200005</v>
      </c>
      <c r="G126" s="33">
        <v>150005</v>
      </c>
      <c r="H126" s="33">
        <f>SUMIFS('[1]2011'!$I:$I,'[1]2011'!$E:$E,$B126,'[1]2011'!$N:$N,"Wydatki",'[1]2011'!$O:$O,"Majątkowy")</f>
        <v>0</v>
      </c>
      <c r="I126" s="34">
        <f t="shared" si="5"/>
        <v>0</v>
      </c>
      <c r="J126" s="33">
        <v>0</v>
      </c>
      <c r="K126" s="35">
        <v>0</v>
      </c>
      <c r="L126" s="36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7" t="s">
        <v>270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150005</v>
      </c>
      <c r="AD126" s="4" t="b">
        <f t="shared" si="4"/>
        <v>1</v>
      </c>
    </row>
    <row r="127" spans="1:30" ht="46.5" customHeight="1">
      <c r="A127" s="28" t="s">
        <v>271</v>
      </c>
      <c r="B127" s="31" t="s">
        <v>272</v>
      </c>
      <c r="C127" s="87" t="s">
        <v>79</v>
      </c>
      <c r="D127" s="88" t="s">
        <v>47</v>
      </c>
      <c r="E127" s="88" t="s">
        <v>47</v>
      </c>
      <c r="F127" s="89">
        <v>9900</v>
      </c>
      <c r="G127" s="89">
        <v>9900</v>
      </c>
      <c r="H127" s="89">
        <f>SUMIFS('[1]2011'!$I:$I,'[1]2011'!$E:$E,$B127,'[1]2011'!$N:$N,"Wydatki",'[1]2011'!$O:$O,"Majątkowy")</f>
        <v>0</v>
      </c>
      <c r="I127" s="90">
        <f t="shared" si="5"/>
        <v>0</v>
      </c>
      <c r="J127" s="89">
        <v>0</v>
      </c>
      <c r="K127" s="91">
        <v>0</v>
      </c>
      <c r="L127" s="92">
        <v>0</v>
      </c>
      <c r="M127" s="89">
        <v>0</v>
      </c>
      <c r="N127" s="89">
        <v>0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37" t="s">
        <v>271</v>
      </c>
      <c r="V127" s="89">
        <v>0</v>
      </c>
      <c r="W127" s="89">
        <v>0</v>
      </c>
      <c r="X127" s="89">
        <v>0</v>
      </c>
      <c r="Y127" s="89">
        <v>0</v>
      </c>
      <c r="Z127" s="89">
        <v>0</v>
      </c>
      <c r="AA127" s="89">
        <v>0</v>
      </c>
      <c r="AB127" s="89">
        <v>0</v>
      </c>
      <c r="AC127" s="89">
        <v>9900</v>
      </c>
      <c r="AD127" s="4" t="b">
        <f t="shared" si="4"/>
        <v>1</v>
      </c>
    </row>
    <row r="128" spans="1:30" ht="25.5">
      <c r="A128" s="19" t="s">
        <v>273</v>
      </c>
      <c r="B128" s="107" t="s">
        <v>122</v>
      </c>
      <c r="C128" s="94" t="s">
        <v>79</v>
      </c>
      <c r="D128" s="95" t="s">
        <v>47</v>
      </c>
      <c r="E128" s="95" t="s">
        <v>47</v>
      </c>
      <c r="F128" s="23">
        <v>17000</v>
      </c>
      <c r="G128" s="23">
        <v>17000</v>
      </c>
      <c r="H128" s="23">
        <f>SUMIFS('[1]2011'!$I:$I,'[1]2011'!$E:$E,$B128,'[1]2011'!$N:$N,"Wydatki",'[1]2011'!$O:$O,"Majątkowy")</f>
        <v>0</v>
      </c>
      <c r="I128" s="24">
        <f t="shared" si="5"/>
        <v>0</v>
      </c>
      <c r="J128" s="23">
        <v>0</v>
      </c>
      <c r="K128" s="25">
        <v>0</v>
      </c>
      <c r="L128" s="26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7" t="s">
        <v>273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17000</v>
      </c>
      <c r="AD128" s="4" t="b">
        <f t="shared" si="4"/>
        <v>1</v>
      </c>
    </row>
    <row r="129" spans="1:30" ht="59.25" customHeight="1">
      <c r="A129" s="70" t="s">
        <v>274</v>
      </c>
      <c r="B129" s="81" t="s">
        <v>133</v>
      </c>
      <c r="C129" s="82" t="s">
        <v>46</v>
      </c>
      <c r="D129" s="83" t="s">
        <v>52</v>
      </c>
      <c r="E129" s="83" t="s">
        <v>23</v>
      </c>
      <c r="F129" s="74">
        <v>217086709</v>
      </c>
      <c r="G129" s="74">
        <v>32092274</v>
      </c>
      <c r="H129" s="74">
        <f>SUM(H130:H132)</f>
        <v>0</v>
      </c>
      <c r="I129" s="75">
        <f>H129/G129</f>
        <v>0</v>
      </c>
      <c r="J129" s="74">
        <v>137008308</v>
      </c>
      <c r="K129" s="76">
        <v>47859127</v>
      </c>
      <c r="L129" s="77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8" t="s">
        <v>274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4">
        <v>216959709</v>
      </c>
      <c r="AD129" s="4" t="b">
        <f t="shared" si="4"/>
        <v>1</v>
      </c>
    </row>
    <row r="130" spans="1:30" ht="45" customHeight="1">
      <c r="A130" s="28" t="s">
        <v>275</v>
      </c>
      <c r="B130" s="30" t="s">
        <v>135</v>
      </c>
      <c r="C130" s="79" t="s">
        <v>46</v>
      </c>
      <c r="D130" s="80" t="s">
        <v>52</v>
      </c>
      <c r="E130" s="80" t="s">
        <v>47</v>
      </c>
      <c r="F130" s="33">
        <v>30000</v>
      </c>
      <c r="G130" s="33">
        <v>5000</v>
      </c>
      <c r="H130" s="33">
        <f>SUMIFS('[1]2011'!$I:$I,'[1]2011'!$E:$E,$B130,'[1]2011'!$N:$N,"Wydatki",'[1]2011'!$O:$O,"Majątkowy")</f>
        <v>0</v>
      </c>
      <c r="I130" s="34">
        <f>H130/G130</f>
        <v>0</v>
      </c>
      <c r="J130" s="33">
        <v>0</v>
      </c>
      <c r="K130" s="35">
        <v>0</v>
      </c>
      <c r="L130" s="36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7" t="s">
        <v>275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5000</v>
      </c>
      <c r="AD130" s="4" t="b">
        <f t="shared" si="4"/>
        <v>1</v>
      </c>
    </row>
    <row r="131" spans="1:30" ht="45" customHeight="1">
      <c r="A131" s="28" t="s">
        <v>276</v>
      </c>
      <c r="B131" s="30" t="s">
        <v>137</v>
      </c>
      <c r="C131" s="79" t="s">
        <v>46</v>
      </c>
      <c r="D131" s="80" t="s">
        <v>52</v>
      </c>
      <c r="E131" s="80" t="s">
        <v>22</v>
      </c>
      <c r="F131" s="33">
        <v>184761947</v>
      </c>
      <c r="G131" s="33">
        <v>29338527</v>
      </c>
      <c r="H131" s="33">
        <f>SUMIFS('[1]2011'!$I:$I,'[1]2011'!$E:$E,$B131,'[1]2011'!$N:$N,"Wydatki",'[1]2011'!$O:$O,"Majątkowy")</f>
        <v>0</v>
      </c>
      <c r="I131" s="34">
        <f t="shared" ref="I131:I132" si="6">H131/G131</f>
        <v>0</v>
      </c>
      <c r="J131" s="33">
        <v>122233800</v>
      </c>
      <c r="K131" s="35">
        <v>33087620</v>
      </c>
      <c r="L131" s="36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7" t="s">
        <v>276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184659947</v>
      </c>
      <c r="AD131" s="4" t="b">
        <f t="shared" si="4"/>
        <v>1</v>
      </c>
    </row>
    <row r="132" spans="1:30" ht="40.5" customHeight="1">
      <c r="A132" s="28" t="s">
        <v>277</v>
      </c>
      <c r="B132" s="30" t="s">
        <v>141</v>
      </c>
      <c r="C132" s="79" t="s">
        <v>46</v>
      </c>
      <c r="D132" s="80" t="s">
        <v>47</v>
      </c>
      <c r="E132" s="80" t="s">
        <v>22</v>
      </c>
      <c r="F132" s="33">
        <v>32294762</v>
      </c>
      <c r="G132" s="33">
        <v>2748747</v>
      </c>
      <c r="H132" s="33">
        <f>SUMIFS('[1]2011'!$I:$I,'[1]2011'!$E:$E,$B132,'[1]2011'!$N:$N,"Wydatki",'[1]2011'!$O:$O,"Majątkowy")</f>
        <v>0</v>
      </c>
      <c r="I132" s="34">
        <f t="shared" si="6"/>
        <v>0</v>
      </c>
      <c r="J132" s="33">
        <v>14774508</v>
      </c>
      <c r="K132" s="35">
        <v>14771507</v>
      </c>
      <c r="L132" s="36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7" t="s">
        <v>277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32294762</v>
      </c>
      <c r="AD132" s="4" t="b">
        <f t="shared" si="4"/>
        <v>1</v>
      </c>
    </row>
    <row r="133" spans="1:30" ht="64.5" customHeight="1">
      <c r="A133" s="70" t="s">
        <v>278</v>
      </c>
      <c r="B133" s="81" t="s">
        <v>143</v>
      </c>
      <c r="C133" s="82" t="s">
        <v>46</v>
      </c>
      <c r="D133" s="83" t="s">
        <v>52</v>
      </c>
      <c r="E133" s="83" t="s">
        <v>22</v>
      </c>
      <c r="F133" s="74">
        <v>92672</v>
      </c>
      <c r="G133" s="74">
        <v>75640</v>
      </c>
      <c r="H133" s="74">
        <f>H134</f>
        <v>0</v>
      </c>
      <c r="I133" s="75">
        <f>H133/G133</f>
        <v>0</v>
      </c>
      <c r="J133" s="74">
        <v>0</v>
      </c>
      <c r="K133" s="76">
        <v>0</v>
      </c>
      <c r="L133" s="77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8" t="s">
        <v>278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>
        <v>0</v>
      </c>
      <c r="AC133" s="74">
        <v>75640</v>
      </c>
      <c r="AD133" s="4" t="b">
        <f t="shared" si="4"/>
        <v>1</v>
      </c>
    </row>
    <row r="134" spans="1:30" ht="40.5" customHeight="1">
      <c r="A134" s="28" t="s">
        <v>279</v>
      </c>
      <c r="B134" s="30" t="s">
        <v>145</v>
      </c>
      <c r="C134" s="79" t="s">
        <v>46</v>
      </c>
      <c r="D134" s="80" t="s">
        <v>52</v>
      </c>
      <c r="E134" s="80" t="s">
        <v>22</v>
      </c>
      <c r="F134" s="33">
        <v>92672</v>
      </c>
      <c r="G134" s="33">
        <v>75640</v>
      </c>
      <c r="H134" s="33">
        <f>SUMIFS('[1]2011'!$I:$I,'[1]2011'!C:C,$B62,'[1]2011'!$N:$N,"Wydatki",'[1]2011'!$O:$O,"Majątkowy")</f>
        <v>0</v>
      </c>
      <c r="I134" s="34">
        <f>H134/G134</f>
        <v>0</v>
      </c>
      <c r="J134" s="33">
        <v>0</v>
      </c>
      <c r="K134" s="35">
        <v>0</v>
      </c>
      <c r="L134" s="36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7" t="s">
        <v>279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75640</v>
      </c>
      <c r="AD134" s="4" t="b">
        <f t="shared" si="4"/>
        <v>1</v>
      </c>
    </row>
    <row r="135" spans="1:30" ht="38.25">
      <c r="A135" s="70" t="s">
        <v>280</v>
      </c>
      <c r="B135" s="81" t="s">
        <v>147</v>
      </c>
      <c r="C135" s="82" t="s">
        <v>57</v>
      </c>
      <c r="D135" s="83" t="s">
        <v>58</v>
      </c>
      <c r="E135" s="83" t="s">
        <v>24</v>
      </c>
      <c r="F135" s="74">
        <v>191925133</v>
      </c>
      <c r="G135" s="74">
        <v>33168000</v>
      </c>
      <c r="H135" s="74">
        <f>SUM(H136:H138)</f>
        <v>3040897</v>
      </c>
      <c r="I135" s="75">
        <f>H135/G135</f>
        <v>9.1681650988904975E-2</v>
      </c>
      <c r="J135" s="74">
        <v>45888000</v>
      </c>
      <c r="K135" s="76">
        <v>39760000</v>
      </c>
      <c r="L135" s="77">
        <v>37001000</v>
      </c>
      <c r="M135" s="74">
        <v>22393606</v>
      </c>
      <c r="N135" s="74">
        <v>0</v>
      </c>
      <c r="O135" s="74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8" t="s">
        <v>280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>
        <v>0</v>
      </c>
      <c r="AC135" s="74">
        <v>178210606</v>
      </c>
      <c r="AD135" s="4" t="b">
        <f t="shared" si="4"/>
        <v>1</v>
      </c>
    </row>
    <row r="136" spans="1:30" ht="33.75" customHeight="1">
      <c r="A136" s="28" t="s">
        <v>281</v>
      </c>
      <c r="B136" s="30" t="s">
        <v>282</v>
      </c>
      <c r="C136" s="79" t="s">
        <v>283</v>
      </c>
      <c r="D136" s="80" t="s">
        <v>58</v>
      </c>
      <c r="E136" s="80" t="s">
        <v>24</v>
      </c>
      <c r="F136" s="33">
        <v>96218000</v>
      </c>
      <c r="G136" s="33">
        <v>15503000</v>
      </c>
      <c r="H136" s="33">
        <f>SUMIFS('[1]2011'!$I:$I,'[1]2011'!$E:$E,$B136,'[1]2011'!$N:$N,"Wydatki",'[1]2011'!$O:$O,"Majątkowy",'[1]2011'!M:M,"ZMiUW w Olsztynie")</f>
        <v>50410</v>
      </c>
      <c r="I136" s="34">
        <f>H136/G136</f>
        <v>3.2516287170225116E-3</v>
      </c>
      <c r="J136" s="33">
        <v>21000000</v>
      </c>
      <c r="K136" s="35">
        <v>19500000</v>
      </c>
      <c r="L136" s="36">
        <v>22000000</v>
      </c>
      <c r="M136" s="33">
        <v>11477178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7" t="s">
        <v>281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89480178</v>
      </c>
      <c r="AD136" s="4" t="b">
        <f t="shared" ref="AD136:AD199" si="7">AC136=SUM(G136,J136:T136)</f>
        <v>1</v>
      </c>
    </row>
    <row r="137" spans="1:30" ht="34.5" customHeight="1">
      <c r="A137" s="28" t="s">
        <v>284</v>
      </c>
      <c r="B137" s="30" t="s">
        <v>282</v>
      </c>
      <c r="C137" s="79" t="s">
        <v>285</v>
      </c>
      <c r="D137" s="80" t="s">
        <v>58</v>
      </c>
      <c r="E137" s="80" t="s">
        <v>24</v>
      </c>
      <c r="F137" s="33">
        <v>95159999</v>
      </c>
      <c r="G137" s="33">
        <v>17472000</v>
      </c>
      <c r="H137" s="33">
        <f>SUMIFS('[1]2011'!$I:$I,'[1]2011'!$E:$E,$B137,'[1]2011'!$N:$N,"Wydatki",'[1]2011'!$O:$O,"Majątkowy",'[1]2011'!M:M,"ŻZMiUW w Elblągu")</f>
        <v>2990487</v>
      </c>
      <c r="I137" s="34">
        <f t="shared" ref="I137:I138" si="8">H137/G137</f>
        <v>0.17115882554945056</v>
      </c>
      <c r="J137" s="33">
        <v>24888000</v>
      </c>
      <c r="K137" s="35">
        <v>20260000</v>
      </c>
      <c r="L137" s="36">
        <v>15001000</v>
      </c>
      <c r="M137" s="33">
        <v>10916428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7" t="s">
        <v>284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88537428</v>
      </c>
      <c r="AD137" s="4" t="b">
        <f t="shared" si="7"/>
        <v>1</v>
      </c>
    </row>
    <row r="138" spans="1:30" ht="42" customHeight="1">
      <c r="A138" s="28" t="s">
        <v>286</v>
      </c>
      <c r="B138" s="30" t="s">
        <v>149</v>
      </c>
      <c r="C138" s="79" t="s">
        <v>46</v>
      </c>
      <c r="D138" s="80" t="s">
        <v>58</v>
      </c>
      <c r="E138" s="80" t="s">
        <v>22</v>
      </c>
      <c r="F138" s="33">
        <v>547134</v>
      </c>
      <c r="G138" s="33">
        <v>193000</v>
      </c>
      <c r="H138" s="33">
        <f>SUMIFS('[1]2011'!I:I,'[1]2011'!F:F,1041,'[1]2011'!E:E,B64,'[1]2011'!N:N,"Wydatki",'[1]2011'!O:O,"Majątkowy")</f>
        <v>0</v>
      </c>
      <c r="I138" s="34">
        <f t="shared" si="8"/>
        <v>0</v>
      </c>
      <c r="J138" s="33">
        <v>0</v>
      </c>
      <c r="K138" s="35">
        <v>0</v>
      </c>
      <c r="L138" s="36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7" t="s">
        <v>286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193000</v>
      </c>
      <c r="AD138" s="4" t="b">
        <f t="shared" si="7"/>
        <v>1</v>
      </c>
    </row>
    <row r="139" spans="1:30" ht="58.5" customHeight="1">
      <c r="A139" s="70" t="s">
        <v>287</v>
      </c>
      <c r="B139" s="81" t="s">
        <v>288</v>
      </c>
      <c r="C139" s="82" t="s">
        <v>46</v>
      </c>
      <c r="D139" s="83" t="s">
        <v>88</v>
      </c>
      <c r="E139" s="83" t="s">
        <v>24</v>
      </c>
      <c r="F139" s="74">
        <v>15000</v>
      </c>
      <c r="G139" s="74">
        <v>15000</v>
      </c>
      <c r="H139" s="74">
        <f>SUM(H140)</f>
        <v>0</v>
      </c>
      <c r="I139" s="75">
        <f>H139/G139</f>
        <v>0</v>
      </c>
      <c r="J139" s="74">
        <v>0</v>
      </c>
      <c r="K139" s="76">
        <v>0</v>
      </c>
      <c r="L139" s="77">
        <v>0</v>
      </c>
      <c r="M139" s="74">
        <v>0</v>
      </c>
      <c r="N139" s="74">
        <v>0</v>
      </c>
      <c r="O139" s="74">
        <v>0</v>
      </c>
      <c r="P139" s="74">
        <v>0</v>
      </c>
      <c r="Q139" s="74">
        <v>0</v>
      </c>
      <c r="R139" s="74">
        <v>0</v>
      </c>
      <c r="S139" s="74">
        <v>0</v>
      </c>
      <c r="T139" s="74">
        <v>0</v>
      </c>
      <c r="U139" s="78" t="s">
        <v>287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>
        <v>0</v>
      </c>
      <c r="AC139" s="74">
        <v>15000</v>
      </c>
      <c r="AD139" s="4" t="b">
        <f t="shared" si="7"/>
        <v>1</v>
      </c>
    </row>
    <row r="140" spans="1:30" ht="63.75">
      <c r="A140" s="28" t="s">
        <v>289</v>
      </c>
      <c r="B140" s="30" t="s">
        <v>153</v>
      </c>
      <c r="C140" s="79" t="s">
        <v>46</v>
      </c>
      <c r="D140" s="80" t="s">
        <v>47</v>
      </c>
      <c r="E140" s="80" t="s">
        <v>47</v>
      </c>
      <c r="F140" s="33">
        <v>15000</v>
      </c>
      <c r="G140" s="33">
        <v>15000</v>
      </c>
      <c r="H140" s="33">
        <f>SUMIFS('[1]2011'!$I:$I,'[1]2011'!$E:$E,$B140,'[1]2011'!$N:$N,"Wydatki",'[1]2011'!$O:$O,"Majątkowy")</f>
        <v>0</v>
      </c>
      <c r="I140" s="34">
        <f>H140/G140</f>
        <v>0</v>
      </c>
      <c r="J140" s="33">
        <v>0</v>
      </c>
      <c r="K140" s="35">
        <v>0</v>
      </c>
      <c r="L140" s="36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7" t="s">
        <v>289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15000</v>
      </c>
      <c r="AD140" s="4" t="b">
        <f t="shared" si="7"/>
        <v>1</v>
      </c>
    </row>
    <row r="141" spans="1:30" ht="36.75" customHeight="1">
      <c r="A141" s="70" t="s">
        <v>290</v>
      </c>
      <c r="B141" s="81" t="s">
        <v>157</v>
      </c>
      <c r="C141" s="111" t="s">
        <v>57</v>
      </c>
      <c r="D141" s="112" t="s">
        <v>52</v>
      </c>
      <c r="E141" s="112" t="s">
        <v>22</v>
      </c>
      <c r="F141" s="113">
        <v>44990513</v>
      </c>
      <c r="G141" s="113">
        <v>6034644</v>
      </c>
      <c r="H141" s="113">
        <f>SUM(H142:H146)</f>
        <v>0</v>
      </c>
      <c r="I141" s="114">
        <f>H141/G141</f>
        <v>0</v>
      </c>
      <c r="J141" s="113">
        <v>32927152</v>
      </c>
      <c r="K141" s="115">
        <v>5868717</v>
      </c>
      <c r="L141" s="116">
        <v>0</v>
      </c>
      <c r="M141" s="113">
        <v>0</v>
      </c>
      <c r="N141" s="113">
        <v>0</v>
      </c>
      <c r="O141" s="113">
        <v>0</v>
      </c>
      <c r="P141" s="113">
        <v>0</v>
      </c>
      <c r="Q141" s="113">
        <v>0</v>
      </c>
      <c r="R141" s="113">
        <v>0</v>
      </c>
      <c r="S141" s="113">
        <v>0</v>
      </c>
      <c r="T141" s="113">
        <v>0</v>
      </c>
      <c r="U141" s="78" t="s">
        <v>290</v>
      </c>
      <c r="V141" s="113">
        <v>0</v>
      </c>
      <c r="W141" s="113">
        <v>0</v>
      </c>
      <c r="X141" s="113">
        <v>0</v>
      </c>
      <c r="Y141" s="113">
        <v>0</v>
      </c>
      <c r="Z141" s="113">
        <v>0</v>
      </c>
      <c r="AA141" s="113">
        <v>0</v>
      </c>
      <c r="AB141" s="113">
        <v>0</v>
      </c>
      <c r="AC141" s="113">
        <v>44830513</v>
      </c>
      <c r="AD141" s="4" t="b">
        <f t="shared" si="7"/>
        <v>1</v>
      </c>
    </row>
    <row r="142" spans="1:30" ht="36" customHeight="1">
      <c r="A142" s="19" t="s">
        <v>291</v>
      </c>
      <c r="B142" s="107" t="s">
        <v>292</v>
      </c>
      <c r="C142" s="94" t="s">
        <v>293</v>
      </c>
      <c r="D142" s="95" t="s">
        <v>47</v>
      </c>
      <c r="E142" s="95" t="s">
        <v>22</v>
      </c>
      <c r="F142" s="23">
        <v>5846860</v>
      </c>
      <c r="G142" s="23">
        <v>1044644</v>
      </c>
      <c r="H142" s="23">
        <f>SUMIFS('[1]2011'!$I:$I,'[1]2011'!$E:$E,$B142,'[1]2011'!$N:$N,"Wydatki",'[1]2011'!$O:$O,"Majątkowy")</f>
        <v>0</v>
      </c>
      <c r="I142" s="24">
        <f>H142/G142</f>
        <v>0</v>
      </c>
      <c r="J142" s="23">
        <v>2304827</v>
      </c>
      <c r="K142" s="25">
        <v>2497389</v>
      </c>
      <c r="L142" s="26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7" t="s">
        <v>291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5846860</v>
      </c>
      <c r="AD142" s="4" t="b">
        <f t="shared" si="7"/>
        <v>1</v>
      </c>
    </row>
    <row r="143" spans="1:30" ht="35.25" customHeight="1">
      <c r="A143" s="28" t="s">
        <v>294</v>
      </c>
      <c r="B143" s="30" t="s">
        <v>295</v>
      </c>
      <c r="C143" s="79" t="s">
        <v>283</v>
      </c>
      <c r="D143" s="80" t="s">
        <v>47</v>
      </c>
      <c r="E143" s="80" t="s">
        <v>22</v>
      </c>
      <c r="F143" s="33">
        <v>15987718</v>
      </c>
      <c r="G143" s="33">
        <v>4800000</v>
      </c>
      <c r="H143" s="33">
        <f>SUMIFS('[1]2011'!$I:$I,'[1]2011'!$E:$E,$B143,'[1]2011'!$N:$N,"Wydatki",'[1]2011'!$O:$O,"Majątkowy")</f>
        <v>0</v>
      </c>
      <c r="I143" s="34">
        <f t="shared" ref="I143:I146" si="9">H143/G143</f>
        <v>0</v>
      </c>
      <c r="J143" s="33">
        <v>7831390</v>
      </c>
      <c r="K143" s="35">
        <v>3356328</v>
      </c>
      <c r="L143" s="36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7" t="s">
        <v>294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15987718</v>
      </c>
      <c r="AD143" s="4" t="b">
        <f t="shared" si="7"/>
        <v>1</v>
      </c>
    </row>
    <row r="144" spans="1:30" ht="63.75">
      <c r="A144" s="28" t="s">
        <v>296</v>
      </c>
      <c r="B144" s="30" t="s">
        <v>159</v>
      </c>
      <c r="C144" s="79" t="s">
        <v>46</v>
      </c>
      <c r="D144" s="80" t="s">
        <v>52</v>
      </c>
      <c r="E144" s="80" t="s">
        <v>22</v>
      </c>
      <c r="F144" s="33">
        <v>148000</v>
      </c>
      <c r="G144" s="33">
        <v>78000</v>
      </c>
      <c r="H144" s="33">
        <f>SUMIFS('[1]2011'!$I:$I,'[1]2011'!$E:$E,$B144,'[1]2011'!$N:$N,"Wydatki",'[1]2011'!$O:$O,"Majątkowy")</f>
        <v>0</v>
      </c>
      <c r="I144" s="34">
        <f t="shared" si="9"/>
        <v>0</v>
      </c>
      <c r="J144" s="33">
        <v>15000</v>
      </c>
      <c r="K144" s="35">
        <v>15000</v>
      </c>
      <c r="L144" s="36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7" t="s">
        <v>296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108000</v>
      </c>
      <c r="AD144" s="4" t="b">
        <f t="shared" si="7"/>
        <v>1</v>
      </c>
    </row>
    <row r="145" spans="1:30" ht="38.25">
      <c r="A145" s="28" t="s">
        <v>297</v>
      </c>
      <c r="B145" s="30" t="s">
        <v>298</v>
      </c>
      <c r="C145" s="79" t="s">
        <v>209</v>
      </c>
      <c r="D145" s="80" t="s">
        <v>52</v>
      </c>
      <c r="E145" s="80" t="s">
        <v>22</v>
      </c>
      <c r="F145" s="33">
        <v>22995935</v>
      </c>
      <c r="G145" s="33">
        <v>100000</v>
      </c>
      <c r="H145" s="33">
        <f>SUMIFS('[1]2011'!$I:$I,'[1]2011'!$E:$E,$B145,'[1]2011'!$N:$N,"Wydatki",'[1]2011'!$O:$O,"Majątkowy")</f>
        <v>0</v>
      </c>
      <c r="I145" s="34">
        <f t="shared" si="9"/>
        <v>0</v>
      </c>
      <c r="J145" s="33">
        <v>22775935</v>
      </c>
      <c r="K145" s="35">
        <v>0</v>
      </c>
      <c r="L145" s="36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7" t="s">
        <v>297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22875935</v>
      </c>
      <c r="AD145" s="4" t="b">
        <f t="shared" si="7"/>
        <v>1</v>
      </c>
    </row>
    <row r="146" spans="1:30" ht="25.5">
      <c r="A146" s="28" t="s">
        <v>299</v>
      </c>
      <c r="B146" s="30" t="s">
        <v>163</v>
      </c>
      <c r="C146" s="87" t="s">
        <v>79</v>
      </c>
      <c r="D146" s="88" t="s">
        <v>47</v>
      </c>
      <c r="E146" s="88" t="s">
        <v>47</v>
      </c>
      <c r="F146" s="89">
        <v>12000</v>
      </c>
      <c r="G146" s="89">
        <v>12000</v>
      </c>
      <c r="H146" s="89">
        <f>SUMIFS('[1]2011'!$I:$I,'[1]2011'!$E:$E,$B146,'[1]2011'!$N:$N,"Wydatki",'[1]2011'!$O:$O,"Majątkowy")</f>
        <v>0</v>
      </c>
      <c r="I146" s="90">
        <f t="shared" si="9"/>
        <v>0</v>
      </c>
      <c r="J146" s="89">
        <v>0</v>
      </c>
      <c r="K146" s="91">
        <v>0</v>
      </c>
      <c r="L146" s="92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  <c r="T146" s="89">
        <v>0</v>
      </c>
      <c r="U146" s="37" t="s">
        <v>299</v>
      </c>
      <c r="V146" s="89">
        <v>0</v>
      </c>
      <c r="W146" s="89">
        <v>0</v>
      </c>
      <c r="X146" s="89">
        <v>0</v>
      </c>
      <c r="Y146" s="89">
        <v>0</v>
      </c>
      <c r="Z146" s="89">
        <v>0</v>
      </c>
      <c r="AA146" s="89">
        <v>0</v>
      </c>
      <c r="AB146" s="89">
        <v>0</v>
      </c>
      <c r="AC146" s="89">
        <v>12000</v>
      </c>
      <c r="AD146" s="4" t="b">
        <f t="shared" si="7"/>
        <v>1</v>
      </c>
    </row>
    <row r="147" spans="1:30" ht="76.5">
      <c r="A147" s="98" t="s">
        <v>300</v>
      </c>
      <c r="B147" s="99" t="s">
        <v>165</v>
      </c>
      <c r="C147" s="72" t="s">
        <v>46</v>
      </c>
      <c r="D147" s="73" t="s">
        <v>129</v>
      </c>
      <c r="E147" s="73" t="s">
        <v>22</v>
      </c>
      <c r="F147" s="117">
        <v>27961</v>
      </c>
      <c r="G147" s="117">
        <v>5961</v>
      </c>
      <c r="H147" s="117">
        <f>H148</f>
        <v>0</v>
      </c>
      <c r="I147" s="118">
        <f>H147/G147</f>
        <v>0</v>
      </c>
      <c r="J147" s="117">
        <v>22000</v>
      </c>
      <c r="K147" s="119">
        <v>0</v>
      </c>
      <c r="L147" s="120">
        <v>0</v>
      </c>
      <c r="M147" s="117">
        <v>0</v>
      </c>
      <c r="N147" s="117">
        <v>0</v>
      </c>
      <c r="O147" s="117">
        <v>0</v>
      </c>
      <c r="P147" s="117">
        <v>0</v>
      </c>
      <c r="Q147" s="117">
        <v>0</v>
      </c>
      <c r="R147" s="117">
        <v>0</v>
      </c>
      <c r="S147" s="117">
        <v>0</v>
      </c>
      <c r="T147" s="117">
        <v>0</v>
      </c>
      <c r="U147" s="106" t="s">
        <v>300</v>
      </c>
      <c r="V147" s="117">
        <v>0</v>
      </c>
      <c r="W147" s="117">
        <v>0</v>
      </c>
      <c r="X147" s="117">
        <v>0</v>
      </c>
      <c r="Y147" s="117">
        <v>0</v>
      </c>
      <c r="Z147" s="117">
        <v>0</v>
      </c>
      <c r="AA147" s="117">
        <v>0</v>
      </c>
      <c r="AB147" s="117">
        <v>0</v>
      </c>
      <c r="AC147" s="117">
        <v>27961</v>
      </c>
      <c r="AD147" s="4" t="b">
        <f t="shared" si="7"/>
        <v>1</v>
      </c>
    </row>
    <row r="148" spans="1:30" ht="25.5">
      <c r="A148" s="28" t="s">
        <v>301</v>
      </c>
      <c r="B148" s="30" t="s">
        <v>302</v>
      </c>
      <c r="C148" s="79" t="s">
        <v>168</v>
      </c>
      <c r="D148" s="80" t="s">
        <v>47</v>
      </c>
      <c r="E148" s="80" t="s">
        <v>22</v>
      </c>
      <c r="F148" s="33">
        <v>27961</v>
      </c>
      <c r="G148" s="33">
        <v>5961</v>
      </c>
      <c r="H148" s="33">
        <f>SUMIFS('[1]2011'!$I:$I,'[1]2011'!$E:$E,$B148,'[1]2011'!$N:$N,"Wydatki",'[1]2011'!$O:$O,"Majątkowy")</f>
        <v>0</v>
      </c>
      <c r="I148" s="34">
        <f>H148/G148</f>
        <v>0</v>
      </c>
      <c r="J148" s="33">
        <v>22000</v>
      </c>
      <c r="K148" s="35">
        <v>0</v>
      </c>
      <c r="L148" s="36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7" t="s">
        <v>301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27961</v>
      </c>
      <c r="AD148" s="4" t="b">
        <f t="shared" si="7"/>
        <v>1</v>
      </c>
    </row>
    <row r="149" spans="1:30" ht="36.75" customHeight="1">
      <c r="A149" s="70" t="s">
        <v>303</v>
      </c>
      <c r="B149" s="81" t="s">
        <v>180</v>
      </c>
      <c r="C149" s="82" t="s">
        <v>57</v>
      </c>
      <c r="D149" s="83" t="s">
        <v>58</v>
      </c>
      <c r="E149" s="83" t="s">
        <v>24</v>
      </c>
      <c r="F149" s="74">
        <v>1423522461</v>
      </c>
      <c r="G149" s="74">
        <v>103957883</v>
      </c>
      <c r="H149" s="74">
        <f>SUM(H150:H186)</f>
        <v>24185138</v>
      </c>
      <c r="I149" s="75">
        <f>H149/G149</f>
        <v>0.23264361780048945</v>
      </c>
      <c r="J149" s="74">
        <v>384711458</v>
      </c>
      <c r="K149" s="76">
        <v>452035821</v>
      </c>
      <c r="L149" s="77">
        <v>168266922</v>
      </c>
      <c r="M149" s="74">
        <v>40323161</v>
      </c>
      <c r="N149" s="74">
        <v>0</v>
      </c>
      <c r="O149" s="74">
        <v>0</v>
      </c>
      <c r="P149" s="74">
        <v>0</v>
      </c>
      <c r="Q149" s="74">
        <v>0</v>
      </c>
      <c r="R149" s="74">
        <v>0</v>
      </c>
      <c r="S149" s="74">
        <v>0</v>
      </c>
      <c r="T149" s="74">
        <v>0</v>
      </c>
      <c r="U149" s="78" t="s">
        <v>303</v>
      </c>
      <c r="V149" s="74">
        <v>0</v>
      </c>
      <c r="W149" s="74">
        <v>0</v>
      </c>
      <c r="X149" s="74">
        <v>0</v>
      </c>
      <c r="Y149" s="74">
        <v>0</v>
      </c>
      <c r="Z149" s="74">
        <v>0</v>
      </c>
      <c r="AA149" s="74">
        <v>0</v>
      </c>
      <c r="AB149" s="74">
        <v>0</v>
      </c>
      <c r="AC149" s="74">
        <v>1149295245</v>
      </c>
      <c r="AD149" s="4" t="b">
        <f t="shared" si="7"/>
        <v>1</v>
      </c>
    </row>
    <row r="150" spans="1:30" ht="63.75">
      <c r="A150" s="28" t="s">
        <v>304</v>
      </c>
      <c r="B150" s="30" t="s">
        <v>305</v>
      </c>
      <c r="C150" s="79" t="s">
        <v>46</v>
      </c>
      <c r="D150" s="80" t="s">
        <v>129</v>
      </c>
      <c r="E150" s="80" t="s">
        <v>21</v>
      </c>
      <c r="F150" s="33">
        <v>7800544</v>
      </c>
      <c r="G150" s="33">
        <v>2000000</v>
      </c>
      <c r="H150" s="33">
        <f>SUMIFS('[1]2011'!$I:$I,'[1]2011'!$E:$E,$B150,'[1]2011'!$N:$N,"Wydatki",'[1]2011'!$O:$O,"Majątkowy")</f>
        <v>0</v>
      </c>
      <c r="I150" s="34">
        <f>H150/G150</f>
        <v>0</v>
      </c>
      <c r="J150" s="33">
        <v>2000000</v>
      </c>
      <c r="K150" s="35">
        <v>0</v>
      </c>
      <c r="L150" s="36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7" t="s">
        <v>304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4000000</v>
      </c>
      <c r="AD150" s="4" t="b">
        <f t="shared" si="7"/>
        <v>1</v>
      </c>
    </row>
    <row r="151" spans="1:30" ht="51">
      <c r="A151" s="28" t="s">
        <v>306</v>
      </c>
      <c r="B151" s="30" t="s">
        <v>307</v>
      </c>
      <c r="C151" s="79" t="s">
        <v>308</v>
      </c>
      <c r="D151" s="80" t="s">
        <v>47</v>
      </c>
      <c r="E151" s="80" t="s">
        <v>21</v>
      </c>
      <c r="F151" s="33">
        <v>2180000</v>
      </c>
      <c r="G151" s="33">
        <v>2130300</v>
      </c>
      <c r="H151" s="33">
        <f>SUMIFS('[1]2011'!$I:$I,'[1]2011'!$E:$E,$B151,'[1]2011'!$N:$N,"Wydatki",'[1]2011'!$O:$O,"Majątkowy")</f>
        <v>8000</v>
      </c>
      <c r="I151" s="34">
        <f t="shared" ref="I151:I186" si="10">H151/G151</f>
        <v>3.7553396235272029E-3</v>
      </c>
      <c r="J151" s="33">
        <v>49700</v>
      </c>
      <c r="K151" s="35">
        <v>0</v>
      </c>
      <c r="L151" s="36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7" t="s">
        <v>306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2180000</v>
      </c>
      <c r="AD151" s="4" t="b">
        <f t="shared" si="7"/>
        <v>1</v>
      </c>
    </row>
    <row r="152" spans="1:30" ht="63.75">
      <c r="A152" s="28" t="s">
        <v>309</v>
      </c>
      <c r="B152" s="30" t="s">
        <v>190</v>
      </c>
      <c r="C152" s="79" t="s">
        <v>46</v>
      </c>
      <c r="D152" s="80" t="s">
        <v>47</v>
      </c>
      <c r="E152" s="80" t="s">
        <v>47</v>
      </c>
      <c r="F152" s="33">
        <v>1906308</v>
      </c>
      <c r="G152" s="33">
        <v>1906308</v>
      </c>
      <c r="H152" s="33">
        <f>SUMIFS('[1]2011'!$I:$I,'[1]2011'!$E:$E,$B152,'[1]2011'!$N:$N,"Wydatki",'[1]2011'!$O:$O,"Majątkowy")</f>
        <v>0</v>
      </c>
      <c r="I152" s="34">
        <f t="shared" si="10"/>
        <v>0</v>
      </c>
      <c r="J152" s="33">
        <v>0</v>
      </c>
      <c r="K152" s="35">
        <v>0</v>
      </c>
      <c r="L152" s="36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7" t="s">
        <v>309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1906308</v>
      </c>
      <c r="AD152" s="4" t="b">
        <f t="shared" si="7"/>
        <v>1</v>
      </c>
    </row>
    <row r="153" spans="1:30" ht="63.75">
      <c r="A153" s="28" t="s">
        <v>310</v>
      </c>
      <c r="B153" s="30" t="s">
        <v>192</v>
      </c>
      <c r="C153" s="79" t="s">
        <v>46</v>
      </c>
      <c r="D153" s="80" t="s">
        <v>52</v>
      </c>
      <c r="E153" s="80" t="s">
        <v>47</v>
      </c>
      <c r="F153" s="33">
        <v>1917225</v>
      </c>
      <c r="G153" s="33">
        <v>1078225</v>
      </c>
      <c r="H153" s="33">
        <f>SUMIFS('[1]2011'!$I:$I,'[1]2011'!$E:$E,$B153,'[1]2011'!$N:$N,"Wydatki",'[1]2011'!$O:$O,"Majątkowy")</f>
        <v>0</v>
      </c>
      <c r="I153" s="34">
        <f t="shared" si="10"/>
        <v>0</v>
      </c>
      <c r="J153" s="33">
        <v>0</v>
      </c>
      <c r="K153" s="35">
        <v>0</v>
      </c>
      <c r="L153" s="36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7" t="s">
        <v>310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1078225</v>
      </c>
      <c r="AD153" s="4" t="b">
        <f t="shared" si="7"/>
        <v>1</v>
      </c>
    </row>
    <row r="154" spans="1:30" ht="51">
      <c r="A154" s="28" t="s">
        <v>311</v>
      </c>
      <c r="B154" s="30" t="s">
        <v>312</v>
      </c>
      <c r="C154" s="79" t="s">
        <v>313</v>
      </c>
      <c r="D154" s="80" t="s">
        <v>52</v>
      </c>
      <c r="E154" s="80" t="s">
        <v>47</v>
      </c>
      <c r="F154" s="33">
        <v>702788</v>
      </c>
      <c r="G154" s="33">
        <v>467958</v>
      </c>
      <c r="H154" s="33">
        <f>SUMIFS('[1]2011'!$I:$I,'[1]2011'!$E:$E,$B154,'[1]2011'!$N:$N,"Wydatki",'[1]2011'!$O:$O,"Majątkowy")</f>
        <v>0</v>
      </c>
      <c r="I154" s="34">
        <f t="shared" si="10"/>
        <v>0</v>
      </c>
      <c r="J154" s="33">
        <v>0</v>
      </c>
      <c r="K154" s="35">
        <v>0</v>
      </c>
      <c r="L154" s="36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7" t="s">
        <v>311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467958</v>
      </c>
      <c r="AD154" s="4" t="b">
        <f t="shared" si="7"/>
        <v>1</v>
      </c>
    </row>
    <row r="155" spans="1:30" ht="47.25" customHeight="1">
      <c r="A155" s="28" t="s">
        <v>314</v>
      </c>
      <c r="B155" s="30" t="s">
        <v>315</v>
      </c>
      <c r="C155" s="79" t="s">
        <v>46</v>
      </c>
      <c r="D155" s="80" t="s">
        <v>129</v>
      </c>
      <c r="E155" s="80" t="s">
        <v>21</v>
      </c>
      <c r="F155" s="33">
        <v>8551000</v>
      </c>
      <c r="G155" s="33">
        <v>1551000</v>
      </c>
      <c r="H155" s="33">
        <f>SUMIFS('[1]2011'!$I:$I,'[1]2011'!$E:$E,$B155,'[1]2011'!$N:$N,"Wydatki",'[1]2011'!$O:$O,"Majątkowy")</f>
        <v>0</v>
      </c>
      <c r="I155" s="34">
        <f t="shared" si="10"/>
        <v>0</v>
      </c>
      <c r="J155" s="33">
        <v>1186412</v>
      </c>
      <c r="K155" s="35">
        <v>0</v>
      </c>
      <c r="L155" s="36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7" t="s">
        <v>314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2737412</v>
      </c>
      <c r="AD155" s="4" t="b">
        <f t="shared" si="7"/>
        <v>1</v>
      </c>
    </row>
    <row r="156" spans="1:30" ht="63.75">
      <c r="A156" s="28" t="s">
        <v>316</v>
      </c>
      <c r="B156" s="30" t="s">
        <v>200</v>
      </c>
      <c r="C156" s="79" t="s">
        <v>46</v>
      </c>
      <c r="D156" s="80" t="s">
        <v>52</v>
      </c>
      <c r="E156" s="80" t="s">
        <v>47</v>
      </c>
      <c r="F156" s="33">
        <v>96381</v>
      </c>
      <c r="G156" s="33">
        <v>84500</v>
      </c>
      <c r="H156" s="33">
        <f>SUMIFS('[1]2011'!I:I,'[1]2011'!E:E,"Pomoc techniczna",'[1]2011'!M:M,"ZPRR",'[1]2011'!N:N,"Wydatki",'[1]2011'!O:O,"Majątkowy")</f>
        <v>4044</v>
      </c>
      <c r="I156" s="34">
        <f t="shared" si="10"/>
        <v>4.7857988165680473E-2</v>
      </c>
      <c r="J156" s="33">
        <v>0</v>
      </c>
      <c r="K156" s="35">
        <v>0</v>
      </c>
      <c r="L156" s="36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7" t="s">
        <v>316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84500</v>
      </c>
      <c r="AD156" s="4" t="b">
        <f t="shared" si="7"/>
        <v>1</v>
      </c>
    </row>
    <row r="157" spans="1:30" ht="63.75">
      <c r="A157" s="28" t="s">
        <v>317</v>
      </c>
      <c r="B157" s="30" t="s">
        <v>318</v>
      </c>
      <c r="C157" s="79" t="s">
        <v>46</v>
      </c>
      <c r="D157" s="80" t="s">
        <v>52</v>
      </c>
      <c r="E157" s="80" t="s">
        <v>47</v>
      </c>
      <c r="F157" s="33">
        <v>210500</v>
      </c>
      <c r="G157" s="33">
        <v>5500</v>
      </c>
      <c r="H157" s="33">
        <f>SUMIFS('[1]2011'!I:I,'[1]2011'!E:E,"Pomoc techniczna",'[1]2011'!M:M,"Organizacyjny",'[1]2011'!N:N,"Wydatki",'[1]2011'!O:O,"Majątkowy")</f>
        <v>0</v>
      </c>
      <c r="I157" s="34">
        <f t="shared" si="10"/>
        <v>0</v>
      </c>
      <c r="J157" s="33">
        <v>0</v>
      </c>
      <c r="K157" s="35">
        <v>0</v>
      </c>
      <c r="L157" s="36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7" t="s">
        <v>317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5500</v>
      </c>
      <c r="AD157" s="4" t="b">
        <f t="shared" si="7"/>
        <v>1</v>
      </c>
    </row>
    <row r="158" spans="1:30" ht="63.75">
      <c r="A158" s="28" t="s">
        <v>319</v>
      </c>
      <c r="B158" s="30" t="s">
        <v>202</v>
      </c>
      <c r="C158" s="79" t="s">
        <v>46</v>
      </c>
      <c r="D158" s="80" t="s">
        <v>47</v>
      </c>
      <c r="E158" s="80" t="s">
        <v>47</v>
      </c>
      <c r="F158" s="33">
        <v>15000</v>
      </c>
      <c r="G158" s="33">
        <v>15000</v>
      </c>
      <c r="H158" s="33">
        <f>SUMIFS('[1]2011'!$I:$I,'[1]2011'!$E:$E,$B158,'[1]2011'!$N:$N,"Wydatki",'[1]2011'!$O:$O,"Majątkowy")</f>
        <v>0</v>
      </c>
      <c r="I158" s="34">
        <f t="shared" si="10"/>
        <v>0</v>
      </c>
      <c r="J158" s="33">
        <v>0</v>
      </c>
      <c r="K158" s="35">
        <v>0</v>
      </c>
      <c r="L158" s="36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7" t="s">
        <v>319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15000</v>
      </c>
      <c r="AD158" s="4" t="b">
        <f t="shared" si="7"/>
        <v>1</v>
      </c>
    </row>
    <row r="159" spans="1:30" ht="63.75">
      <c r="A159" s="28" t="s">
        <v>320</v>
      </c>
      <c r="B159" s="30" t="s">
        <v>321</v>
      </c>
      <c r="C159" s="87" t="s">
        <v>322</v>
      </c>
      <c r="D159" s="88" t="s">
        <v>52</v>
      </c>
      <c r="E159" s="88" t="s">
        <v>21</v>
      </c>
      <c r="F159" s="89">
        <v>1101840</v>
      </c>
      <c r="G159" s="89">
        <v>876468</v>
      </c>
      <c r="H159" s="89">
        <f>SUMIFS('[1]2011'!$I:$I,'[1]2011'!$E:$E,$B159,'[1]2011'!$N:$N,"Wydatki",'[1]2011'!$O:$O,"Majątkowy")</f>
        <v>370887</v>
      </c>
      <c r="I159" s="90">
        <f t="shared" si="10"/>
        <v>0.42316091403222933</v>
      </c>
      <c r="J159" s="89">
        <v>8372</v>
      </c>
      <c r="K159" s="91">
        <v>0</v>
      </c>
      <c r="L159" s="92">
        <v>0</v>
      </c>
      <c r="M159" s="89">
        <v>0</v>
      </c>
      <c r="N159" s="89">
        <v>0</v>
      </c>
      <c r="O159" s="89">
        <v>0</v>
      </c>
      <c r="P159" s="89">
        <v>0</v>
      </c>
      <c r="Q159" s="89">
        <v>0</v>
      </c>
      <c r="R159" s="89">
        <v>0</v>
      </c>
      <c r="S159" s="89">
        <v>0</v>
      </c>
      <c r="T159" s="89">
        <v>0</v>
      </c>
      <c r="U159" s="37" t="s">
        <v>320</v>
      </c>
      <c r="V159" s="89">
        <v>0</v>
      </c>
      <c r="W159" s="89">
        <v>0</v>
      </c>
      <c r="X159" s="89">
        <v>0</v>
      </c>
      <c r="Y159" s="89">
        <v>0</v>
      </c>
      <c r="Z159" s="89">
        <v>0</v>
      </c>
      <c r="AA159" s="89">
        <v>0</v>
      </c>
      <c r="AB159" s="89">
        <v>0</v>
      </c>
      <c r="AC159" s="89">
        <v>884840</v>
      </c>
      <c r="AD159" s="4" t="b">
        <f t="shared" si="7"/>
        <v>1</v>
      </c>
    </row>
    <row r="160" spans="1:30" ht="63.75" hidden="1">
      <c r="A160" s="19" t="s">
        <v>323</v>
      </c>
      <c r="B160" s="107" t="s">
        <v>263</v>
      </c>
      <c r="C160" s="94" t="s">
        <v>46</v>
      </c>
      <c r="D160" s="95" t="s">
        <v>129</v>
      </c>
      <c r="E160" s="95" t="s">
        <v>21</v>
      </c>
      <c r="F160" s="23">
        <v>0</v>
      </c>
      <c r="G160" s="23">
        <v>0</v>
      </c>
      <c r="H160" s="23">
        <f>SUMIFS('[1]2011'!$I:$I,'[1]2011'!$E:$E,$B160,'[1]2011'!$N:$N,"Wydatki",'[1]2011'!$O:$O,"Majątkowy")</f>
        <v>0</v>
      </c>
      <c r="I160" s="24">
        <v>0</v>
      </c>
      <c r="J160" s="23">
        <v>0</v>
      </c>
      <c r="K160" s="25">
        <v>0</v>
      </c>
      <c r="L160" s="26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7" t="s">
        <v>323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4" t="b">
        <f t="shared" si="7"/>
        <v>1</v>
      </c>
    </row>
    <row r="161" spans="1:30" ht="25.5" customHeight="1">
      <c r="A161" s="28" t="s">
        <v>323</v>
      </c>
      <c r="B161" s="30" t="s">
        <v>324</v>
      </c>
      <c r="C161" s="79" t="s">
        <v>325</v>
      </c>
      <c r="D161" s="80" t="s">
        <v>129</v>
      </c>
      <c r="E161" s="80" t="s">
        <v>47</v>
      </c>
      <c r="F161" s="33">
        <v>8686494</v>
      </c>
      <c r="G161" s="33">
        <v>4823613</v>
      </c>
      <c r="H161" s="33">
        <f>SUMIFS('[1]2011'!$I:$I,'[1]2011'!$E:$E,$B161,'[1]2011'!$N:$N,"Wydatki",'[1]2011'!$O:$O,"Majątkowy")</f>
        <v>250000</v>
      </c>
      <c r="I161" s="34">
        <f t="shared" si="10"/>
        <v>5.1828370144951515E-2</v>
      </c>
      <c r="J161" s="33">
        <v>0</v>
      </c>
      <c r="K161" s="35">
        <v>0</v>
      </c>
      <c r="L161" s="36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7" t="s">
        <v>326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4823613</v>
      </c>
      <c r="AD161" s="4" t="b">
        <f t="shared" si="7"/>
        <v>1</v>
      </c>
    </row>
    <row r="162" spans="1:30" ht="38.25">
      <c r="A162" s="28" t="s">
        <v>326</v>
      </c>
      <c r="B162" s="30" t="s">
        <v>208</v>
      </c>
      <c r="C162" s="79" t="s">
        <v>209</v>
      </c>
      <c r="D162" s="80" t="s">
        <v>47</v>
      </c>
      <c r="E162" s="80" t="s">
        <v>22</v>
      </c>
      <c r="F162" s="33">
        <v>113283800</v>
      </c>
      <c r="G162" s="33">
        <v>9995269</v>
      </c>
      <c r="H162" s="33">
        <f>SUMIFS('[1]2011.ZDW'!$K:$K,'[1]2011.ZDW'!$G:$G,$B162,'[1]2011.ZDW'!$O:$O,"Wydatki",'[1]2011.ZDW'!$P:$P,"Majątkowy")</f>
        <v>58140</v>
      </c>
      <c r="I162" s="34">
        <f t="shared" si="10"/>
        <v>5.8167519053264095E-3</v>
      </c>
      <c r="J162" s="33">
        <v>56248766</v>
      </c>
      <c r="K162" s="35">
        <v>46964983</v>
      </c>
      <c r="L162" s="36">
        <v>74782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7" t="s">
        <v>327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113283800</v>
      </c>
      <c r="AD162" s="4" t="b">
        <f t="shared" si="7"/>
        <v>1</v>
      </c>
    </row>
    <row r="163" spans="1:30" ht="38.25">
      <c r="A163" s="28" t="s">
        <v>327</v>
      </c>
      <c r="B163" s="30" t="s">
        <v>211</v>
      </c>
      <c r="C163" s="79" t="s">
        <v>209</v>
      </c>
      <c r="D163" s="80" t="s">
        <v>47</v>
      </c>
      <c r="E163" s="80" t="s">
        <v>22</v>
      </c>
      <c r="F163" s="33">
        <v>86342226</v>
      </c>
      <c r="G163" s="33">
        <v>17531</v>
      </c>
      <c r="H163" s="33">
        <f>SUMIFS('[1]2011.ZDW'!$K:$K,'[1]2011.ZDW'!$G:$G,$B163,'[1]2011.ZDW'!$O:$O,"Wydatki",'[1]2011.ZDW'!$P:$P,"Majątkowy")</f>
        <v>0</v>
      </c>
      <c r="I163" s="34">
        <f t="shared" si="10"/>
        <v>0</v>
      </c>
      <c r="J163" s="33">
        <v>28314858</v>
      </c>
      <c r="K163" s="35">
        <v>46559524</v>
      </c>
      <c r="L163" s="36">
        <v>11450313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7" t="s">
        <v>328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86342226</v>
      </c>
      <c r="AD163" s="4" t="b">
        <f t="shared" si="7"/>
        <v>1</v>
      </c>
    </row>
    <row r="164" spans="1:30" ht="38.25">
      <c r="A164" s="28" t="s">
        <v>328</v>
      </c>
      <c r="B164" s="30" t="s">
        <v>213</v>
      </c>
      <c r="C164" s="79" t="s">
        <v>209</v>
      </c>
      <c r="D164" s="80" t="s">
        <v>47</v>
      </c>
      <c r="E164" s="80" t="s">
        <v>22</v>
      </c>
      <c r="F164" s="33">
        <v>70464116</v>
      </c>
      <c r="G164" s="33">
        <v>7633</v>
      </c>
      <c r="H164" s="33">
        <f>SUMIFS('[1]2011.ZDW'!$K:$K,'[1]2011.ZDW'!$G:$G,$B164,'[1]2011.ZDW'!$O:$O,"Wydatki",'[1]2011.ZDW'!$P:$P,"Majątkowy")</f>
        <v>0</v>
      </c>
      <c r="I164" s="34">
        <f t="shared" si="10"/>
        <v>0</v>
      </c>
      <c r="J164" s="33">
        <v>23074729</v>
      </c>
      <c r="K164" s="35">
        <v>38072423</v>
      </c>
      <c r="L164" s="36">
        <v>9309331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7" t="s">
        <v>329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70464116</v>
      </c>
      <c r="AD164" s="4" t="b">
        <f t="shared" si="7"/>
        <v>1</v>
      </c>
    </row>
    <row r="165" spans="1:30" ht="38.25">
      <c r="A165" s="28" t="s">
        <v>329</v>
      </c>
      <c r="B165" s="30" t="s">
        <v>215</v>
      </c>
      <c r="C165" s="79" t="s">
        <v>209</v>
      </c>
      <c r="D165" s="80" t="s">
        <v>47</v>
      </c>
      <c r="E165" s="80" t="s">
        <v>22</v>
      </c>
      <c r="F165" s="33">
        <v>47212384</v>
      </c>
      <c r="G165" s="33">
        <v>0</v>
      </c>
      <c r="H165" s="33">
        <f>SUMIFS('[1]2011.ZDW'!$K:$K,'[1]2011.ZDW'!$G:$G,$B165,'[1]2011.ZDW'!$O:$O,"Wydatki",'[1]2011.ZDW'!$P:$P,"Majątkowy")</f>
        <v>0</v>
      </c>
      <c r="I165" s="34">
        <v>0</v>
      </c>
      <c r="J165" s="33">
        <v>2846724</v>
      </c>
      <c r="K165" s="35">
        <v>15826300</v>
      </c>
      <c r="L165" s="36">
        <v>28539360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7" t="s">
        <v>330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47212384</v>
      </c>
      <c r="AD165" s="4" t="b">
        <f t="shared" si="7"/>
        <v>1</v>
      </c>
    </row>
    <row r="166" spans="1:30" ht="38.25">
      <c r="A166" s="28" t="s">
        <v>330</v>
      </c>
      <c r="B166" s="30" t="s">
        <v>331</v>
      </c>
      <c r="C166" s="87" t="s">
        <v>209</v>
      </c>
      <c r="D166" s="88" t="s">
        <v>47</v>
      </c>
      <c r="E166" s="88" t="s">
        <v>22</v>
      </c>
      <c r="F166" s="89">
        <v>17004747</v>
      </c>
      <c r="G166" s="89">
        <v>23423</v>
      </c>
      <c r="H166" s="89">
        <f>SUMIFS('[1]2011.ZDW'!$K:$K,'[1]2011.ZDW'!$G:$G,$B166,'[1]2011.ZDW'!$O:$O,"Wydatki",'[1]2011.ZDW'!$P:$P,"Majątkowy")</f>
        <v>0</v>
      </c>
      <c r="I166" s="90">
        <f t="shared" si="10"/>
        <v>0</v>
      </c>
      <c r="J166" s="89">
        <v>10018040</v>
      </c>
      <c r="K166" s="91">
        <v>6920164</v>
      </c>
      <c r="L166" s="92">
        <v>43120</v>
      </c>
      <c r="M166" s="89">
        <v>0</v>
      </c>
      <c r="N166" s="89">
        <v>0</v>
      </c>
      <c r="O166" s="89">
        <v>0</v>
      </c>
      <c r="P166" s="89">
        <v>0</v>
      </c>
      <c r="Q166" s="89">
        <v>0</v>
      </c>
      <c r="R166" s="89">
        <v>0</v>
      </c>
      <c r="S166" s="89">
        <v>0</v>
      </c>
      <c r="T166" s="89">
        <v>0</v>
      </c>
      <c r="U166" s="37" t="s">
        <v>332</v>
      </c>
      <c r="V166" s="89">
        <v>0</v>
      </c>
      <c r="W166" s="89">
        <v>0</v>
      </c>
      <c r="X166" s="89">
        <v>0</v>
      </c>
      <c r="Y166" s="89">
        <v>0</v>
      </c>
      <c r="Z166" s="89">
        <v>0</v>
      </c>
      <c r="AA166" s="89">
        <v>0</v>
      </c>
      <c r="AB166" s="89">
        <v>0</v>
      </c>
      <c r="AC166" s="89">
        <v>17004747</v>
      </c>
      <c r="AD166" s="4" t="b">
        <f t="shared" si="7"/>
        <v>1</v>
      </c>
    </row>
    <row r="167" spans="1:30" ht="38.25">
      <c r="A167" s="19" t="s">
        <v>332</v>
      </c>
      <c r="B167" s="107" t="s">
        <v>219</v>
      </c>
      <c r="C167" s="94" t="s">
        <v>209</v>
      </c>
      <c r="D167" s="95" t="s">
        <v>47</v>
      </c>
      <c r="E167" s="95" t="s">
        <v>22</v>
      </c>
      <c r="F167" s="23">
        <v>49912951</v>
      </c>
      <c r="G167" s="23">
        <v>33098</v>
      </c>
      <c r="H167" s="23">
        <f>SUMIFS('[1]2011.ZDW'!$K:$K,'[1]2011.ZDW'!$G:$G,$B167,'[1]2011.ZDW'!$O:$O,"Wydatki",'[1]2011.ZDW'!$P:$P,"Majątkowy")</f>
        <v>0</v>
      </c>
      <c r="I167" s="24">
        <f t="shared" si="10"/>
        <v>0</v>
      </c>
      <c r="J167" s="23">
        <v>13298797</v>
      </c>
      <c r="K167" s="25">
        <v>26402037</v>
      </c>
      <c r="L167" s="26">
        <v>10179019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7" t="s">
        <v>333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49912951</v>
      </c>
      <c r="AD167" s="4" t="b">
        <f t="shared" si="7"/>
        <v>1</v>
      </c>
    </row>
    <row r="168" spans="1:30" ht="38.25">
      <c r="A168" s="28" t="s">
        <v>333</v>
      </c>
      <c r="B168" s="30" t="s">
        <v>221</v>
      </c>
      <c r="C168" s="79" t="s">
        <v>209</v>
      </c>
      <c r="D168" s="80" t="s">
        <v>52</v>
      </c>
      <c r="E168" s="80" t="s">
        <v>21</v>
      </c>
      <c r="F168" s="33">
        <v>13535179</v>
      </c>
      <c r="G168" s="33">
        <v>9609887</v>
      </c>
      <c r="H168" s="33">
        <f>SUMIFS('[1]2011.ZDW'!$K:$K,'[1]2011.ZDW'!$G:$G,$B168,'[1]2011.ZDW'!$O:$O,"Wydatki",'[1]2011.ZDW'!$P:$P,"Majątkowy")</f>
        <v>487586</v>
      </c>
      <c r="I168" s="34">
        <f t="shared" si="10"/>
        <v>5.0737953526404631E-2</v>
      </c>
      <c r="J168" s="33">
        <v>3825292</v>
      </c>
      <c r="K168" s="35">
        <v>0</v>
      </c>
      <c r="L168" s="36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7" t="s">
        <v>334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13435179</v>
      </c>
      <c r="AD168" s="4" t="b">
        <f t="shared" si="7"/>
        <v>1</v>
      </c>
    </row>
    <row r="169" spans="1:30" ht="38.25">
      <c r="A169" s="28" t="s">
        <v>334</v>
      </c>
      <c r="B169" s="30" t="s">
        <v>223</v>
      </c>
      <c r="C169" s="79" t="s">
        <v>209</v>
      </c>
      <c r="D169" s="80" t="s">
        <v>47</v>
      </c>
      <c r="E169" s="80" t="s">
        <v>22</v>
      </c>
      <c r="F169" s="33">
        <v>20618112</v>
      </c>
      <c r="G169" s="33">
        <v>8535</v>
      </c>
      <c r="H169" s="33">
        <f>SUMIFS('[1]2011.ZDW'!$K:$K,'[1]2011.ZDW'!$G:$G,$B169,'[1]2011.ZDW'!$O:$O,"Wydatki",'[1]2011.ZDW'!$P:$P,"Majątkowy")</f>
        <v>0</v>
      </c>
      <c r="I169" s="34">
        <f t="shared" si="10"/>
        <v>0</v>
      </c>
      <c r="J169" s="33">
        <v>8818552</v>
      </c>
      <c r="K169" s="35">
        <v>11764592</v>
      </c>
      <c r="L169" s="36">
        <v>26433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7" t="s">
        <v>335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20618112</v>
      </c>
      <c r="AD169" s="4" t="b">
        <f t="shared" si="7"/>
        <v>1</v>
      </c>
    </row>
    <row r="170" spans="1:30" ht="38.25">
      <c r="A170" s="28" t="s">
        <v>335</v>
      </c>
      <c r="B170" s="30" t="s">
        <v>225</v>
      </c>
      <c r="C170" s="79" t="s">
        <v>209</v>
      </c>
      <c r="D170" s="80" t="s">
        <v>47</v>
      </c>
      <c r="E170" s="80" t="s">
        <v>22</v>
      </c>
      <c r="F170" s="33">
        <v>34015751</v>
      </c>
      <c r="G170" s="33">
        <v>423650</v>
      </c>
      <c r="H170" s="33">
        <f>SUMIFS('[1]2011.ZDW'!$K:$K,'[1]2011.ZDW'!$G:$G,$B170,'[1]2011.ZDW'!$O:$O,"Wydatki",'[1]2011.ZDW'!$P:$P,"Majątkowy")</f>
        <v>0</v>
      </c>
      <c r="I170" s="34">
        <f t="shared" si="10"/>
        <v>0</v>
      </c>
      <c r="J170" s="33">
        <v>13472398</v>
      </c>
      <c r="K170" s="35">
        <v>20081913</v>
      </c>
      <c r="L170" s="36">
        <v>37790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7" t="s">
        <v>336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34015751</v>
      </c>
      <c r="AD170" s="4" t="b">
        <f t="shared" si="7"/>
        <v>1</v>
      </c>
    </row>
    <row r="171" spans="1:30" ht="38.25">
      <c r="A171" s="28" t="s">
        <v>336</v>
      </c>
      <c r="B171" s="30" t="s">
        <v>227</v>
      </c>
      <c r="C171" s="79" t="s">
        <v>209</v>
      </c>
      <c r="D171" s="80" t="s">
        <v>47</v>
      </c>
      <c r="E171" s="80" t="s">
        <v>22</v>
      </c>
      <c r="F171" s="33">
        <v>68075502</v>
      </c>
      <c r="G171" s="33">
        <v>134148</v>
      </c>
      <c r="H171" s="33">
        <f>SUMIFS('[1]2011.ZDW'!$K:$K,'[1]2011.ZDW'!$G:$G,$B171,'[1]2011.ZDW'!$O:$O,"Wydatki",'[1]2011.ZDW'!$P:$P,"Majątkowy")</f>
        <v>0</v>
      </c>
      <c r="I171" s="34">
        <f t="shared" si="10"/>
        <v>0</v>
      </c>
      <c r="J171" s="33">
        <v>18047448</v>
      </c>
      <c r="K171" s="35">
        <v>35898043</v>
      </c>
      <c r="L171" s="36">
        <v>13995863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7" t="s">
        <v>337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68075502</v>
      </c>
      <c r="AD171" s="4" t="b">
        <f t="shared" si="7"/>
        <v>1</v>
      </c>
    </row>
    <row r="172" spans="1:30" ht="38.25">
      <c r="A172" s="28" t="s">
        <v>337</v>
      </c>
      <c r="B172" s="30" t="s">
        <v>229</v>
      </c>
      <c r="C172" s="79" t="s">
        <v>209</v>
      </c>
      <c r="D172" s="80" t="s">
        <v>47</v>
      </c>
      <c r="E172" s="80" t="s">
        <v>22</v>
      </c>
      <c r="F172" s="33">
        <v>62392253</v>
      </c>
      <c r="G172" s="33">
        <v>272823</v>
      </c>
      <c r="H172" s="33">
        <f>SUMIFS('[1]2011.ZDW'!$K:$K,'[1]2011.ZDW'!$G:$G,$B172,'[1]2011.ZDW'!$O:$O,"Wydatki",'[1]2011.ZDW'!$P:$P,"Majątkowy")</f>
        <v>0</v>
      </c>
      <c r="I172" s="34">
        <f t="shared" si="10"/>
        <v>0</v>
      </c>
      <c r="J172" s="33">
        <v>16468069</v>
      </c>
      <c r="K172" s="35">
        <v>32739823</v>
      </c>
      <c r="L172" s="36">
        <v>12911538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7" t="s">
        <v>338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62392253</v>
      </c>
      <c r="AD172" s="4" t="b">
        <f t="shared" si="7"/>
        <v>1</v>
      </c>
    </row>
    <row r="173" spans="1:30" ht="38.25">
      <c r="A173" s="28" t="s">
        <v>338</v>
      </c>
      <c r="B173" s="30" t="s">
        <v>231</v>
      </c>
      <c r="C173" s="79" t="s">
        <v>209</v>
      </c>
      <c r="D173" s="80" t="s">
        <v>47</v>
      </c>
      <c r="E173" s="80" t="s">
        <v>22</v>
      </c>
      <c r="F173" s="33">
        <v>49912951</v>
      </c>
      <c r="G173" s="33">
        <v>156046</v>
      </c>
      <c r="H173" s="33">
        <f>SUMIFS('[1]2011.ZDW'!$K:$K,'[1]2011.ZDW'!$G:$G,$B173,'[1]2011.ZDW'!$O:$O,"Wydatki",'[1]2011.ZDW'!$P:$P,"Majątkowy")</f>
        <v>0</v>
      </c>
      <c r="I173" s="34">
        <f t="shared" si="10"/>
        <v>0</v>
      </c>
      <c r="J173" s="33">
        <v>13252988</v>
      </c>
      <c r="K173" s="35">
        <v>26393326</v>
      </c>
      <c r="L173" s="36">
        <v>10110591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7" t="s">
        <v>339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49912951</v>
      </c>
      <c r="AD173" s="4" t="b">
        <f t="shared" si="7"/>
        <v>1</v>
      </c>
    </row>
    <row r="174" spans="1:30" ht="38.25">
      <c r="A174" s="28" t="s">
        <v>339</v>
      </c>
      <c r="B174" s="30" t="s">
        <v>233</v>
      </c>
      <c r="C174" s="79" t="s">
        <v>209</v>
      </c>
      <c r="D174" s="80" t="s">
        <v>47</v>
      </c>
      <c r="E174" s="80" t="s">
        <v>21</v>
      </c>
      <c r="F174" s="33">
        <v>18023289</v>
      </c>
      <c r="G174" s="33">
        <v>7055445</v>
      </c>
      <c r="H174" s="33">
        <f>SUMIFS('[1]2011.ZDW'!$K:$K,'[1]2011.ZDW'!$G:$G,$B174,'[1]2011.ZDW'!$O:$O,"Wydatki",'[1]2011.ZDW'!$P:$P,"Majątkowy")</f>
        <v>112669</v>
      </c>
      <c r="I174" s="34">
        <f t="shared" si="10"/>
        <v>1.5969084869912529E-2</v>
      </c>
      <c r="J174" s="33">
        <v>10795990</v>
      </c>
      <c r="K174" s="35">
        <v>2714</v>
      </c>
      <c r="L174" s="36">
        <v>12029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7" t="s">
        <v>340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17866178</v>
      </c>
      <c r="AD174" s="4" t="b">
        <f t="shared" si="7"/>
        <v>1</v>
      </c>
    </row>
    <row r="175" spans="1:30" ht="51">
      <c r="A175" s="28" t="s">
        <v>340</v>
      </c>
      <c r="B175" s="30" t="s">
        <v>235</v>
      </c>
      <c r="C175" s="79" t="s">
        <v>209</v>
      </c>
      <c r="D175" s="80" t="s">
        <v>47</v>
      </c>
      <c r="E175" s="80" t="s">
        <v>22</v>
      </c>
      <c r="F175" s="33">
        <v>33704218</v>
      </c>
      <c r="G175" s="33">
        <v>64944</v>
      </c>
      <c r="H175" s="33">
        <f>SUMIFS('[1]2011.ZDW'!$K:$K,'[1]2011.ZDW'!$G:$G,$B175,'[1]2011.ZDW'!$O:$O,"Wydatki",'[1]2011.ZDW'!$P:$P,"Majątkowy")</f>
        <v>0</v>
      </c>
      <c r="I175" s="34">
        <f t="shared" si="10"/>
        <v>0</v>
      </c>
      <c r="J175" s="33">
        <v>15858584</v>
      </c>
      <c r="K175" s="35">
        <v>9650251</v>
      </c>
      <c r="L175" s="36">
        <v>8130439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7" t="s">
        <v>341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33704218</v>
      </c>
      <c r="AD175" s="4" t="b">
        <f t="shared" si="7"/>
        <v>1</v>
      </c>
    </row>
    <row r="176" spans="1:30" ht="36.75" customHeight="1">
      <c r="A176" s="28" t="s">
        <v>341</v>
      </c>
      <c r="B176" s="30" t="s">
        <v>237</v>
      </c>
      <c r="C176" s="79" t="s">
        <v>209</v>
      </c>
      <c r="D176" s="80" t="s">
        <v>47</v>
      </c>
      <c r="E176" s="80" t="s">
        <v>22</v>
      </c>
      <c r="F176" s="33">
        <v>54967764</v>
      </c>
      <c r="G176" s="33">
        <v>4176365</v>
      </c>
      <c r="H176" s="33">
        <f>SUMIFS('[1]2011.ZDW'!$K:$K,'[1]2011.ZDW'!$G:$G,$B176,'[1]2011.ZDW'!$O:$O,"Wydatki",'[1]2011.ZDW'!$P:$P,"Majątkowy")</f>
        <v>95479</v>
      </c>
      <c r="I176" s="34">
        <f t="shared" si="10"/>
        <v>2.2861746997688181E-2</v>
      </c>
      <c r="J176" s="33">
        <v>26440069</v>
      </c>
      <c r="K176" s="35">
        <v>24214974</v>
      </c>
      <c r="L176" s="36">
        <v>136356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7" t="s">
        <v>342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54967764</v>
      </c>
      <c r="AD176" s="4" t="b">
        <f t="shared" si="7"/>
        <v>1</v>
      </c>
    </row>
    <row r="177" spans="1:30" ht="38.25">
      <c r="A177" s="28" t="s">
        <v>342</v>
      </c>
      <c r="B177" s="30" t="s">
        <v>239</v>
      </c>
      <c r="C177" s="79" t="s">
        <v>209</v>
      </c>
      <c r="D177" s="80" t="s">
        <v>47</v>
      </c>
      <c r="E177" s="80" t="s">
        <v>22</v>
      </c>
      <c r="F177" s="33">
        <v>35213407</v>
      </c>
      <c r="G177" s="33">
        <v>64944</v>
      </c>
      <c r="H177" s="33">
        <f>SUMIFS('[1]2011.ZDW'!$K:$K,'[1]2011.ZDW'!$G:$G,$B177,'[1]2011.ZDW'!$O:$O,"Wydatki",'[1]2011.ZDW'!$P:$P,"Majątkowy")</f>
        <v>0</v>
      </c>
      <c r="I177" s="34">
        <f t="shared" si="10"/>
        <v>0</v>
      </c>
      <c r="J177" s="33">
        <v>17761290</v>
      </c>
      <c r="K177" s="35">
        <v>11532365</v>
      </c>
      <c r="L177" s="36">
        <v>5854808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7" t="s">
        <v>343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35213407</v>
      </c>
      <c r="AD177" s="4" t="b">
        <f t="shared" si="7"/>
        <v>1</v>
      </c>
    </row>
    <row r="178" spans="1:30" ht="36.75" customHeight="1">
      <c r="A178" s="28" t="s">
        <v>343</v>
      </c>
      <c r="B178" s="30" t="s">
        <v>241</v>
      </c>
      <c r="C178" s="79" t="s">
        <v>209</v>
      </c>
      <c r="D178" s="80" t="s">
        <v>47</v>
      </c>
      <c r="E178" s="80" t="s">
        <v>22</v>
      </c>
      <c r="F178" s="33">
        <v>50914229</v>
      </c>
      <c r="G178" s="33">
        <v>73510</v>
      </c>
      <c r="H178" s="33">
        <f>SUMIFS('[1]2011.ZDW'!$K:$K,'[1]2011.ZDW'!$G:$G,$B178,'[1]2011.ZDW'!$O:$O,"Wydatki",'[1]2011.ZDW'!$P:$P,"Majątkowy")</f>
        <v>0</v>
      </c>
      <c r="I178" s="34">
        <f t="shared" si="10"/>
        <v>0</v>
      </c>
      <c r="J178" s="33">
        <v>20905866</v>
      </c>
      <c r="K178" s="35">
        <v>16271270</v>
      </c>
      <c r="L178" s="36">
        <v>13663583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7" t="s">
        <v>344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50914229</v>
      </c>
      <c r="AD178" s="4" t="b">
        <f t="shared" si="7"/>
        <v>1</v>
      </c>
    </row>
    <row r="179" spans="1:30" ht="38.25">
      <c r="A179" s="28" t="s">
        <v>344</v>
      </c>
      <c r="B179" s="30" t="s">
        <v>243</v>
      </c>
      <c r="C179" s="79" t="s">
        <v>209</v>
      </c>
      <c r="D179" s="80" t="s">
        <v>47</v>
      </c>
      <c r="E179" s="80" t="s">
        <v>22</v>
      </c>
      <c r="F179" s="33">
        <v>78423800</v>
      </c>
      <c r="G179" s="33">
        <v>8166170</v>
      </c>
      <c r="H179" s="33">
        <f>SUMIFS('[1]2011.ZDW'!$K:$K,'[1]2011.ZDW'!$G:$G,$B179,'[1]2011.ZDW'!$O:$O,"Wydatki",'[1]2011.ZDW'!$P:$P,"Majątkowy")</f>
        <v>0</v>
      </c>
      <c r="I179" s="34">
        <f t="shared" si="10"/>
        <v>0</v>
      </c>
      <c r="J179" s="33">
        <v>35132687</v>
      </c>
      <c r="K179" s="35">
        <v>35065846</v>
      </c>
      <c r="L179" s="36">
        <v>59097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7" t="s">
        <v>345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78423800</v>
      </c>
      <c r="AD179" s="4" t="b">
        <f t="shared" si="7"/>
        <v>1</v>
      </c>
    </row>
    <row r="180" spans="1:30" ht="35.25" customHeight="1">
      <c r="A180" s="28" t="s">
        <v>345</v>
      </c>
      <c r="B180" s="30" t="s">
        <v>245</v>
      </c>
      <c r="C180" s="79" t="s">
        <v>209</v>
      </c>
      <c r="D180" s="80" t="s">
        <v>47</v>
      </c>
      <c r="E180" s="80" t="s">
        <v>22</v>
      </c>
      <c r="F180" s="33">
        <v>15296798</v>
      </c>
      <c r="G180" s="33">
        <v>132453</v>
      </c>
      <c r="H180" s="33">
        <f>SUMIFS('[1]2011.ZDW'!$K:$K,'[1]2011.ZDW'!$G:$G,$B180,'[1]2011.ZDW'!$O:$O,"Wydatki",'[1]2011.ZDW'!$P:$P,"Majątkowy")</f>
        <v>0</v>
      </c>
      <c r="I180" s="34">
        <f t="shared" si="10"/>
        <v>0</v>
      </c>
      <c r="J180" s="33">
        <v>4006582</v>
      </c>
      <c r="K180" s="35">
        <v>7748453</v>
      </c>
      <c r="L180" s="36">
        <v>3409310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7" t="s">
        <v>346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15296798</v>
      </c>
      <c r="AD180" s="4" t="b">
        <f t="shared" si="7"/>
        <v>1</v>
      </c>
    </row>
    <row r="181" spans="1:30" ht="63.75">
      <c r="A181" s="28" t="s">
        <v>346</v>
      </c>
      <c r="B181" s="30" t="s">
        <v>347</v>
      </c>
      <c r="C181" s="87" t="s">
        <v>46</v>
      </c>
      <c r="D181" s="88" t="s">
        <v>47</v>
      </c>
      <c r="E181" s="88" t="s">
        <v>21</v>
      </c>
      <c r="F181" s="89">
        <v>4417671</v>
      </c>
      <c r="G181" s="89">
        <v>1673697</v>
      </c>
      <c r="H181" s="89">
        <f>SUMIFS('[1]2011'!$I:$I,'[1]2011'!$E:$E,$B181,'[1]2011'!$N:$N,"Wydatki",'[1]2011'!$O:$O,"Majątkowy")</f>
        <v>0</v>
      </c>
      <c r="I181" s="90">
        <f t="shared" si="10"/>
        <v>0</v>
      </c>
      <c r="J181" s="89">
        <v>2743974</v>
      </c>
      <c r="K181" s="91">
        <v>0</v>
      </c>
      <c r="L181" s="92">
        <v>0</v>
      </c>
      <c r="M181" s="89">
        <v>0</v>
      </c>
      <c r="N181" s="89">
        <v>0</v>
      </c>
      <c r="O181" s="89">
        <v>0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37" t="s">
        <v>348</v>
      </c>
      <c r="V181" s="89">
        <v>0</v>
      </c>
      <c r="W181" s="89">
        <v>0</v>
      </c>
      <c r="X181" s="89">
        <v>0</v>
      </c>
      <c r="Y181" s="89">
        <v>0</v>
      </c>
      <c r="Z181" s="89">
        <v>0</v>
      </c>
      <c r="AA181" s="89">
        <v>0</v>
      </c>
      <c r="AB181" s="89">
        <v>0</v>
      </c>
      <c r="AC181" s="89">
        <v>4417671</v>
      </c>
      <c r="AD181" s="4" t="b">
        <f t="shared" si="7"/>
        <v>1</v>
      </c>
    </row>
    <row r="182" spans="1:30" ht="63.75">
      <c r="A182" s="19" t="s">
        <v>348</v>
      </c>
      <c r="B182" s="107" t="s">
        <v>247</v>
      </c>
      <c r="C182" s="94" t="s">
        <v>46</v>
      </c>
      <c r="D182" s="95" t="s">
        <v>129</v>
      </c>
      <c r="E182" s="95" t="s">
        <v>47</v>
      </c>
      <c r="F182" s="23">
        <v>20765464</v>
      </c>
      <c r="G182" s="23">
        <v>16933970</v>
      </c>
      <c r="H182" s="23">
        <f>SUMIFS('[1]2011'!$I:$I,'[1]2011'!$E:$E,$B182,'[1]2011'!$N:$N,"Wydatki",'[1]2011'!$O:$O,"Majątkowy")</f>
        <v>5045851</v>
      </c>
      <c r="I182" s="24">
        <f t="shared" si="10"/>
        <v>0.29797212348905777</v>
      </c>
      <c r="J182" s="23">
        <v>0</v>
      </c>
      <c r="K182" s="25">
        <v>0</v>
      </c>
      <c r="L182" s="26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7" t="s">
        <v>349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16933970</v>
      </c>
      <c r="AD182" s="4" t="b">
        <f t="shared" si="7"/>
        <v>1</v>
      </c>
    </row>
    <row r="183" spans="1:30" ht="63.75">
      <c r="A183" s="28" t="s">
        <v>349</v>
      </c>
      <c r="B183" s="30" t="s">
        <v>350</v>
      </c>
      <c r="C183" s="79" t="s">
        <v>46</v>
      </c>
      <c r="D183" s="80" t="s">
        <v>47</v>
      </c>
      <c r="E183" s="80" t="s">
        <v>21</v>
      </c>
      <c r="F183" s="33">
        <v>325373</v>
      </c>
      <c r="G183" s="33">
        <v>151340</v>
      </c>
      <c r="H183" s="33">
        <f>SUMIFS('[1]2011'!$I:$I,'[1]2011'!$E:$E,$B183,'[1]2011'!$N:$N,"Wydatki",'[1]2011'!$O:$O,"Majątkowy")</f>
        <v>149841</v>
      </c>
      <c r="I183" s="34">
        <f t="shared" si="10"/>
        <v>0.99009514999339232</v>
      </c>
      <c r="J183" s="33">
        <v>174033</v>
      </c>
      <c r="K183" s="35">
        <v>0</v>
      </c>
      <c r="L183" s="36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7" t="s">
        <v>351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325373</v>
      </c>
      <c r="AD183" s="4" t="b">
        <f t="shared" si="7"/>
        <v>1</v>
      </c>
    </row>
    <row r="184" spans="1:30" ht="63.75">
      <c r="A184" s="28" t="s">
        <v>351</v>
      </c>
      <c r="B184" s="30" t="s">
        <v>352</v>
      </c>
      <c r="C184" s="79" t="s">
        <v>46</v>
      </c>
      <c r="D184" s="80" t="s">
        <v>129</v>
      </c>
      <c r="E184" s="80" t="s">
        <v>21</v>
      </c>
      <c r="F184" s="33">
        <v>1293895</v>
      </c>
      <c r="G184" s="33">
        <v>635190</v>
      </c>
      <c r="H184" s="33">
        <f>SUMIFS('[1]2011'!$I:$I,'[1]2011'!$E:$E,$B184,'[1]2011'!$N:$N,"Wydatki",'[1]2011'!$O:$O,"Majątkowy")</f>
        <v>177278</v>
      </c>
      <c r="I184" s="34">
        <f t="shared" si="10"/>
        <v>0.27909444418205576</v>
      </c>
      <c r="J184" s="33">
        <v>187755</v>
      </c>
      <c r="K184" s="35">
        <v>0</v>
      </c>
      <c r="L184" s="36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7" t="s">
        <v>353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822945</v>
      </c>
      <c r="AD184" s="4" t="b">
        <f t="shared" si="7"/>
        <v>1</v>
      </c>
    </row>
    <row r="185" spans="1:30" ht="63.75">
      <c r="A185" s="28" t="s">
        <v>353</v>
      </c>
      <c r="B185" s="30" t="s">
        <v>354</v>
      </c>
      <c r="C185" s="79" t="s">
        <v>46</v>
      </c>
      <c r="D185" s="80" t="s">
        <v>47</v>
      </c>
      <c r="E185" s="80" t="s">
        <v>22</v>
      </c>
      <c r="F185" s="33">
        <v>1411915</v>
      </c>
      <c r="G185" s="33">
        <v>670940</v>
      </c>
      <c r="H185" s="33">
        <f>SUMIFS('[1]2011'!$I:$I,'[1]2011'!$E:$E,$B185,'[1]2011'!$N:$N,"Wydatki",'[1]2011'!$O:$O,"Majątkowy")</f>
        <v>0</v>
      </c>
      <c r="I185" s="34">
        <f t="shared" si="10"/>
        <v>0</v>
      </c>
      <c r="J185" s="33">
        <v>737315</v>
      </c>
      <c r="K185" s="35">
        <v>3660</v>
      </c>
      <c r="L185" s="36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7" t="s">
        <v>355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1411915</v>
      </c>
      <c r="AD185" s="4" t="b">
        <f t="shared" si="7"/>
        <v>1</v>
      </c>
    </row>
    <row r="186" spans="1:30" ht="63.75">
      <c r="A186" s="28" t="s">
        <v>355</v>
      </c>
      <c r="B186" s="30" t="s">
        <v>251</v>
      </c>
      <c r="C186" s="87" t="s">
        <v>46</v>
      </c>
      <c r="D186" s="88" t="s">
        <v>129</v>
      </c>
      <c r="E186" s="88" t="s">
        <v>24</v>
      </c>
      <c r="F186" s="89">
        <v>442826586</v>
      </c>
      <c r="G186" s="89">
        <v>28538000</v>
      </c>
      <c r="H186" s="89">
        <f>SUMIFS('[1]2011'!$I:$I,'[1]2011'!$E:$E,$B186,'[1]2011'!$N:$N,"Wydatki",'[1]2011'!$O:$O,"Majątkowy")</f>
        <v>17425363</v>
      </c>
      <c r="I186" s="90">
        <f t="shared" si="10"/>
        <v>0.61060210946807769</v>
      </c>
      <c r="J186" s="89">
        <v>39036168</v>
      </c>
      <c r="K186" s="91">
        <v>39923160</v>
      </c>
      <c r="L186" s="92">
        <v>40323160</v>
      </c>
      <c r="M186" s="89">
        <v>40323161</v>
      </c>
      <c r="N186" s="89">
        <v>0</v>
      </c>
      <c r="O186" s="89">
        <v>0</v>
      </c>
      <c r="P186" s="89">
        <v>0</v>
      </c>
      <c r="Q186" s="89">
        <v>0</v>
      </c>
      <c r="R186" s="89">
        <v>0</v>
      </c>
      <c r="S186" s="89">
        <v>0</v>
      </c>
      <c r="T186" s="89">
        <v>0</v>
      </c>
      <c r="U186" s="37" t="s">
        <v>356</v>
      </c>
      <c r="V186" s="89">
        <v>0</v>
      </c>
      <c r="W186" s="89">
        <v>0</v>
      </c>
      <c r="X186" s="89">
        <v>0</v>
      </c>
      <c r="Y186" s="89">
        <v>0</v>
      </c>
      <c r="Z186" s="89">
        <v>0</v>
      </c>
      <c r="AA186" s="89">
        <v>0</v>
      </c>
      <c r="AB186" s="89">
        <v>0</v>
      </c>
      <c r="AC186" s="89">
        <v>188143649</v>
      </c>
      <c r="AD186" s="4" t="b">
        <f t="shared" si="7"/>
        <v>1</v>
      </c>
    </row>
    <row r="187" spans="1:30" s="17" customFormat="1" ht="25.5" customHeight="1">
      <c r="A187" s="121" t="s">
        <v>356</v>
      </c>
      <c r="B187" s="122" t="s">
        <v>357</v>
      </c>
      <c r="C187" s="123"/>
      <c r="D187" s="123"/>
      <c r="E187" s="124"/>
      <c r="F187" s="125">
        <v>0</v>
      </c>
      <c r="G187" s="125">
        <v>0</v>
      </c>
      <c r="H187" s="125">
        <f>SUM(H188,H189)</f>
        <v>0</v>
      </c>
      <c r="I187" s="126">
        <v>0</v>
      </c>
      <c r="J187" s="125">
        <v>0</v>
      </c>
      <c r="K187" s="127">
        <v>0</v>
      </c>
      <c r="L187" s="128">
        <v>0</v>
      </c>
      <c r="M187" s="125">
        <v>0</v>
      </c>
      <c r="N187" s="125">
        <v>0</v>
      </c>
      <c r="O187" s="125">
        <v>0</v>
      </c>
      <c r="P187" s="125">
        <v>0</v>
      </c>
      <c r="Q187" s="125">
        <v>0</v>
      </c>
      <c r="R187" s="125">
        <v>0</v>
      </c>
      <c r="S187" s="125">
        <v>0</v>
      </c>
      <c r="T187" s="125">
        <v>0</v>
      </c>
      <c r="U187" s="129" t="s">
        <v>358</v>
      </c>
      <c r="V187" s="125">
        <v>0</v>
      </c>
      <c r="W187" s="125">
        <v>0</v>
      </c>
      <c r="X187" s="125">
        <v>0</v>
      </c>
      <c r="Y187" s="125">
        <v>0</v>
      </c>
      <c r="Z187" s="125">
        <v>0</v>
      </c>
      <c r="AA187" s="125">
        <v>0</v>
      </c>
      <c r="AB187" s="125">
        <v>0</v>
      </c>
      <c r="AC187" s="125">
        <v>0</v>
      </c>
      <c r="AD187" s="4" t="b">
        <f t="shared" si="7"/>
        <v>1</v>
      </c>
    </row>
    <row r="188" spans="1:30" s="69" customFormat="1" ht="25.5">
      <c r="A188" s="59" t="s">
        <v>358</v>
      </c>
      <c r="B188" s="130" t="s">
        <v>35</v>
      </c>
      <c r="C188" s="131"/>
      <c r="D188" s="131"/>
      <c r="E188" s="108"/>
      <c r="F188" s="64">
        <v>0</v>
      </c>
      <c r="G188" s="64">
        <v>0</v>
      </c>
      <c r="H188" s="64">
        <v>0</v>
      </c>
      <c r="I188" s="65">
        <v>0</v>
      </c>
      <c r="J188" s="64">
        <v>0</v>
      </c>
      <c r="K188" s="66">
        <v>0</v>
      </c>
      <c r="L188" s="67">
        <v>0</v>
      </c>
      <c r="M188" s="64">
        <v>0</v>
      </c>
      <c r="N188" s="64">
        <v>0</v>
      </c>
      <c r="O188" s="64">
        <v>0</v>
      </c>
      <c r="P188" s="64">
        <v>0</v>
      </c>
      <c r="Q188" s="64">
        <v>0</v>
      </c>
      <c r="R188" s="64">
        <v>0</v>
      </c>
      <c r="S188" s="64">
        <v>0</v>
      </c>
      <c r="T188" s="64">
        <v>0</v>
      </c>
      <c r="U188" s="68" t="s">
        <v>359</v>
      </c>
      <c r="V188" s="64">
        <v>0</v>
      </c>
      <c r="W188" s="64">
        <v>0</v>
      </c>
      <c r="X188" s="64">
        <v>0</v>
      </c>
      <c r="Y188" s="64">
        <v>0</v>
      </c>
      <c r="Z188" s="64">
        <v>0</v>
      </c>
      <c r="AA188" s="64">
        <v>0</v>
      </c>
      <c r="AB188" s="64">
        <v>0</v>
      </c>
      <c r="AC188" s="64">
        <v>0</v>
      </c>
      <c r="AD188" s="4" t="b">
        <f t="shared" si="7"/>
        <v>1</v>
      </c>
    </row>
    <row r="189" spans="1:30" s="69" customFormat="1" ht="25.5">
      <c r="A189" s="59" t="s">
        <v>359</v>
      </c>
      <c r="B189" s="130" t="s">
        <v>37</v>
      </c>
      <c r="C189" s="131"/>
      <c r="D189" s="131"/>
      <c r="E189" s="108"/>
      <c r="F189" s="64">
        <v>0</v>
      </c>
      <c r="G189" s="64">
        <v>0</v>
      </c>
      <c r="H189" s="64">
        <v>0</v>
      </c>
      <c r="I189" s="65">
        <v>0</v>
      </c>
      <c r="J189" s="64">
        <v>0</v>
      </c>
      <c r="K189" s="66">
        <v>0</v>
      </c>
      <c r="L189" s="67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v>0</v>
      </c>
      <c r="R189" s="64">
        <v>0</v>
      </c>
      <c r="S189" s="64">
        <v>0</v>
      </c>
      <c r="T189" s="64">
        <v>0</v>
      </c>
      <c r="U189" s="68" t="s">
        <v>360</v>
      </c>
      <c r="V189" s="64">
        <v>0</v>
      </c>
      <c r="W189" s="64">
        <v>0</v>
      </c>
      <c r="X189" s="64">
        <v>0</v>
      </c>
      <c r="Y189" s="64">
        <v>0</v>
      </c>
      <c r="Z189" s="64">
        <v>0</v>
      </c>
      <c r="AA189" s="64">
        <v>0</v>
      </c>
      <c r="AB189" s="64">
        <v>0</v>
      </c>
      <c r="AC189" s="64">
        <v>0</v>
      </c>
      <c r="AD189" s="4" t="b">
        <f t="shared" si="7"/>
        <v>1</v>
      </c>
    </row>
    <row r="190" spans="1:30" s="17" customFormat="1" ht="25.5">
      <c r="A190" s="49" t="s">
        <v>360</v>
      </c>
      <c r="B190" s="132" t="s">
        <v>361</v>
      </c>
      <c r="C190" s="133"/>
      <c r="D190" s="133"/>
      <c r="E190" s="134"/>
      <c r="F190" s="53">
        <v>81316884</v>
      </c>
      <c r="G190" s="53">
        <v>18518010</v>
      </c>
      <c r="H190" s="53">
        <f>SUM(H191,H195)</f>
        <v>3094905</v>
      </c>
      <c r="I190" s="54">
        <f t="shared" ref="I190:I221" si="11">H190/G190</f>
        <v>0.16712945937495444</v>
      </c>
      <c r="J190" s="53">
        <v>20714696</v>
      </c>
      <c r="K190" s="55">
        <v>9245734</v>
      </c>
      <c r="L190" s="56">
        <v>5245734</v>
      </c>
      <c r="M190" s="53">
        <v>3934300</v>
      </c>
      <c r="N190" s="53">
        <v>0</v>
      </c>
      <c r="O190" s="53">
        <v>0</v>
      </c>
      <c r="P190" s="53">
        <v>0</v>
      </c>
      <c r="Q190" s="53">
        <v>0</v>
      </c>
      <c r="R190" s="53">
        <v>0</v>
      </c>
      <c r="S190" s="53">
        <v>0</v>
      </c>
      <c r="T190" s="53">
        <v>0</v>
      </c>
      <c r="U190" s="57" t="s">
        <v>362</v>
      </c>
      <c r="V190" s="53">
        <v>0</v>
      </c>
      <c r="W190" s="53">
        <v>0</v>
      </c>
      <c r="X190" s="53">
        <v>0</v>
      </c>
      <c r="Y190" s="53">
        <v>0</v>
      </c>
      <c r="Z190" s="53">
        <v>0</v>
      </c>
      <c r="AA190" s="53">
        <v>0</v>
      </c>
      <c r="AB190" s="53">
        <v>0</v>
      </c>
      <c r="AC190" s="53">
        <v>57658474</v>
      </c>
      <c r="AD190" s="4" t="b">
        <f t="shared" si="7"/>
        <v>1</v>
      </c>
    </row>
    <row r="191" spans="1:30" s="69" customFormat="1" ht="25.5">
      <c r="A191" s="59" t="s">
        <v>362</v>
      </c>
      <c r="B191" s="130" t="s">
        <v>35</v>
      </c>
      <c r="C191" s="131"/>
      <c r="D191" s="131"/>
      <c r="E191" s="108"/>
      <c r="F191" s="64">
        <v>9200348</v>
      </c>
      <c r="G191" s="64">
        <v>3675369</v>
      </c>
      <c r="H191" s="64">
        <f>SUM(H192,H194)</f>
        <v>830314</v>
      </c>
      <c r="I191" s="65">
        <f t="shared" si="11"/>
        <v>0.22591309879361773</v>
      </c>
      <c r="J191" s="64">
        <v>2287692</v>
      </c>
      <c r="K191" s="66">
        <v>1014722</v>
      </c>
      <c r="L191" s="67">
        <v>629363</v>
      </c>
      <c r="M191" s="64">
        <v>137319</v>
      </c>
      <c r="N191" s="64">
        <v>0</v>
      </c>
      <c r="O191" s="64">
        <v>0</v>
      </c>
      <c r="P191" s="64">
        <v>0</v>
      </c>
      <c r="Q191" s="64">
        <v>0</v>
      </c>
      <c r="R191" s="64">
        <v>0</v>
      </c>
      <c r="S191" s="64">
        <v>0</v>
      </c>
      <c r="T191" s="64">
        <v>0</v>
      </c>
      <c r="U191" s="68" t="s">
        <v>363</v>
      </c>
      <c r="V191" s="64">
        <v>0</v>
      </c>
      <c r="W191" s="64">
        <v>0</v>
      </c>
      <c r="X191" s="64">
        <v>0</v>
      </c>
      <c r="Y191" s="64">
        <v>0</v>
      </c>
      <c r="Z191" s="64">
        <v>0</v>
      </c>
      <c r="AA191" s="64">
        <v>0</v>
      </c>
      <c r="AB191" s="64">
        <v>0</v>
      </c>
      <c r="AC191" s="64">
        <v>7744465</v>
      </c>
      <c r="AD191" s="4" t="b">
        <f t="shared" si="7"/>
        <v>1</v>
      </c>
    </row>
    <row r="192" spans="1:30" ht="63.75">
      <c r="A192" s="70" t="s">
        <v>363</v>
      </c>
      <c r="B192" s="135" t="s">
        <v>364</v>
      </c>
      <c r="C192" s="82" t="s">
        <v>46</v>
      </c>
      <c r="D192" s="83" t="s">
        <v>52</v>
      </c>
      <c r="E192" s="83" t="s">
        <v>24</v>
      </c>
      <c r="F192" s="74">
        <v>6303679</v>
      </c>
      <c r="G192" s="74">
        <v>1693907</v>
      </c>
      <c r="H192" s="74">
        <f>H193</f>
        <v>830314</v>
      </c>
      <c r="I192" s="75">
        <f t="shared" si="11"/>
        <v>0.49017685150365398</v>
      </c>
      <c r="J192" s="74">
        <v>1372485</v>
      </c>
      <c r="K192" s="76">
        <v>1014722</v>
      </c>
      <c r="L192" s="77">
        <v>629363</v>
      </c>
      <c r="M192" s="74">
        <v>137319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  <c r="S192" s="74">
        <v>0</v>
      </c>
      <c r="T192" s="74">
        <v>0</v>
      </c>
      <c r="U192" s="78" t="s">
        <v>365</v>
      </c>
      <c r="V192" s="74">
        <v>0</v>
      </c>
      <c r="W192" s="74">
        <v>0</v>
      </c>
      <c r="X192" s="74">
        <v>0</v>
      </c>
      <c r="Y192" s="74">
        <v>0</v>
      </c>
      <c r="Z192" s="74">
        <v>0</v>
      </c>
      <c r="AA192" s="74">
        <v>0</v>
      </c>
      <c r="AB192" s="74">
        <v>0</v>
      </c>
      <c r="AC192" s="74">
        <v>4847796</v>
      </c>
      <c r="AD192" s="4" t="b">
        <f t="shared" si="7"/>
        <v>1</v>
      </c>
    </row>
    <row r="193" spans="1:30" ht="63.75">
      <c r="A193" s="28" t="s">
        <v>365</v>
      </c>
      <c r="B193" s="30" t="s">
        <v>366</v>
      </c>
      <c r="C193" s="79" t="s">
        <v>46</v>
      </c>
      <c r="D193" s="80" t="s">
        <v>47</v>
      </c>
      <c r="E193" s="80" t="s">
        <v>24</v>
      </c>
      <c r="F193" s="33">
        <v>6303679</v>
      </c>
      <c r="G193" s="33">
        <v>1693907</v>
      </c>
      <c r="H193" s="33">
        <f>SUMIFS('[1]2011'!$I:$I,'[1]2011'!$E:$E,$B192,'[1]2011'!$N:$N,"Wydatki",'[1]2011'!$O:$O,"Bieżący")</f>
        <v>830314</v>
      </c>
      <c r="I193" s="34">
        <f t="shared" si="11"/>
        <v>0.49017685150365398</v>
      </c>
      <c r="J193" s="33">
        <v>1372485</v>
      </c>
      <c r="K193" s="35">
        <v>1014722</v>
      </c>
      <c r="L193" s="36">
        <v>629363</v>
      </c>
      <c r="M193" s="33">
        <v>137319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7" t="s">
        <v>367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4847796</v>
      </c>
      <c r="AD193" s="4" t="b">
        <f t="shared" si="7"/>
        <v>1</v>
      </c>
    </row>
    <row r="194" spans="1:30" ht="63.75">
      <c r="A194" s="70" t="s">
        <v>367</v>
      </c>
      <c r="B194" s="136" t="s">
        <v>368</v>
      </c>
      <c r="C194" s="82" t="s">
        <v>46</v>
      </c>
      <c r="D194" s="83" t="s">
        <v>52</v>
      </c>
      <c r="E194" s="83" t="s">
        <v>21</v>
      </c>
      <c r="F194" s="74">
        <v>2896669</v>
      </c>
      <c r="G194" s="74">
        <v>1981462</v>
      </c>
      <c r="H194" s="74">
        <f>SUMIFS('[1]2011'!$H:$H,'[1]2011'!$I:$I,$B194,'[1]2011'!$O:$O,"Bieżący",'[1]2011'!N:N,"Wydatki")</f>
        <v>0</v>
      </c>
      <c r="I194" s="75">
        <f t="shared" si="11"/>
        <v>0</v>
      </c>
      <c r="J194" s="74">
        <v>915207</v>
      </c>
      <c r="K194" s="76">
        <v>0</v>
      </c>
      <c r="L194" s="77">
        <v>0</v>
      </c>
      <c r="M194" s="74">
        <v>0</v>
      </c>
      <c r="N194" s="74">
        <v>0</v>
      </c>
      <c r="O194" s="74">
        <v>0</v>
      </c>
      <c r="P194" s="74">
        <v>0</v>
      </c>
      <c r="Q194" s="74">
        <v>0</v>
      </c>
      <c r="R194" s="74">
        <v>0</v>
      </c>
      <c r="S194" s="74">
        <v>0</v>
      </c>
      <c r="T194" s="74">
        <v>0</v>
      </c>
      <c r="U194" s="78" t="s">
        <v>369</v>
      </c>
      <c r="V194" s="74">
        <v>0</v>
      </c>
      <c r="W194" s="74">
        <v>0</v>
      </c>
      <c r="X194" s="74">
        <v>0</v>
      </c>
      <c r="Y194" s="74">
        <v>0</v>
      </c>
      <c r="Z194" s="74">
        <v>0</v>
      </c>
      <c r="AA194" s="74">
        <v>0</v>
      </c>
      <c r="AB194" s="74">
        <v>0</v>
      </c>
      <c r="AC194" s="74">
        <v>2896669</v>
      </c>
      <c r="AD194" s="4" t="b">
        <f t="shared" si="7"/>
        <v>1</v>
      </c>
    </row>
    <row r="195" spans="1:30" s="69" customFormat="1" ht="25.5">
      <c r="A195" s="59" t="s">
        <v>369</v>
      </c>
      <c r="B195" s="130" t="s">
        <v>37</v>
      </c>
      <c r="C195" s="131"/>
      <c r="D195" s="131"/>
      <c r="E195" s="108"/>
      <c r="F195" s="64">
        <v>72116536</v>
      </c>
      <c r="G195" s="64">
        <v>14842641</v>
      </c>
      <c r="H195" s="64">
        <f>SUM(H196,H198,H200,H202)</f>
        <v>2264591</v>
      </c>
      <c r="I195" s="65">
        <f t="shared" si="11"/>
        <v>0.15257331899356724</v>
      </c>
      <c r="J195" s="64">
        <v>18427004</v>
      </c>
      <c r="K195" s="66">
        <v>8231012</v>
      </c>
      <c r="L195" s="67">
        <v>4616371</v>
      </c>
      <c r="M195" s="64">
        <v>3796981</v>
      </c>
      <c r="N195" s="64">
        <v>0</v>
      </c>
      <c r="O195" s="64">
        <v>0</v>
      </c>
      <c r="P195" s="64">
        <v>0</v>
      </c>
      <c r="Q195" s="64">
        <v>0</v>
      </c>
      <c r="R195" s="64">
        <v>0</v>
      </c>
      <c r="S195" s="64">
        <v>0</v>
      </c>
      <c r="T195" s="64">
        <v>0</v>
      </c>
      <c r="U195" s="68" t="s">
        <v>370</v>
      </c>
      <c r="V195" s="64">
        <v>0</v>
      </c>
      <c r="W195" s="64">
        <v>0</v>
      </c>
      <c r="X195" s="64">
        <v>0</v>
      </c>
      <c r="Y195" s="64">
        <v>0</v>
      </c>
      <c r="Z195" s="64">
        <v>0</v>
      </c>
      <c r="AA195" s="64">
        <v>0</v>
      </c>
      <c r="AB195" s="64">
        <v>0</v>
      </c>
      <c r="AC195" s="64">
        <v>49914009</v>
      </c>
      <c r="AD195" s="4" t="b">
        <f t="shared" si="7"/>
        <v>1</v>
      </c>
    </row>
    <row r="196" spans="1:30" ht="38.25">
      <c r="A196" s="70" t="s">
        <v>370</v>
      </c>
      <c r="B196" s="135" t="s">
        <v>371</v>
      </c>
      <c r="C196" s="82" t="s">
        <v>209</v>
      </c>
      <c r="D196" s="83" t="s">
        <v>52</v>
      </c>
      <c r="E196" s="83" t="s">
        <v>22</v>
      </c>
      <c r="F196" s="74">
        <v>25484735</v>
      </c>
      <c r="G196" s="74">
        <v>3919569</v>
      </c>
      <c r="H196" s="74">
        <f>H197</f>
        <v>472039</v>
      </c>
      <c r="I196" s="75">
        <f t="shared" si="11"/>
        <v>0.12043135354933157</v>
      </c>
      <c r="J196" s="74">
        <v>4500000</v>
      </c>
      <c r="K196" s="76">
        <v>4000000</v>
      </c>
      <c r="L196" s="77">
        <v>0</v>
      </c>
      <c r="M196" s="74">
        <v>0</v>
      </c>
      <c r="N196" s="74">
        <v>0</v>
      </c>
      <c r="O196" s="74">
        <v>0</v>
      </c>
      <c r="P196" s="74">
        <v>0</v>
      </c>
      <c r="Q196" s="74">
        <v>0</v>
      </c>
      <c r="R196" s="74">
        <v>0</v>
      </c>
      <c r="S196" s="74">
        <v>0</v>
      </c>
      <c r="T196" s="74">
        <v>0</v>
      </c>
      <c r="U196" s="78" t="s">
        <v>372</v>
      </c>
      <c r="V196" s="74">
        <v>0</v>
      </c>
      <c r="W196" s="74">
        <v>0</v>
      </c>
      <c r="X196" s="74">
        <v>0</v>
      </c>
      <c r="Y196" s="74">
        <v>0</v>
      </c>
      <c r="Z196" s="74">
        <v>0</v>
      </c>
      <c r="AA196" s="74">
        <v>0</v>
      </c>
      <c r="AB196" s="74">
        <v>0</v>
      </c>
      <c r="AC196" s="74">
        <v>12419569</v>
      </c>
      <c r="AD196" s="4" t="b">
        <f t="shared" si="7"/>
        <v>1</v>
      </c>
    </row>
    <row r="197" spans="1:30" ht="38.25">
      <c r="A197" s="28" t="s">
        <v>372</v>
      </c>
      <c r="B197" s="30" t="s">
        <v>373</v>
      </c>
      <c r="C197" s="79" t="s">
        <v>209</v>
      </c>
      <c r="D197" s="80" t="s">
        <v>52</v>
      </c>
      <c r="E197" s="80" t="s">
        <v>22</v>
      </c>
      <c r="F197" s="33">
        <v>25484735</v>
      </c>
      <c r="G197" s="33">
        <v>3919569</v>
      </c>
      <c r="H197" s="33">
        <f>SUMIFS('[1]2011'!$I:$I,'[1]2011'!$E:$E,$B197,'[1]2011'!$N:$N,"Wydatki",'[1]2011'!$O:$O,"Majątkowy")</f>
        <v>472039</v>
      </c>
      <c r="I197" s="34">
        <f t="shared" si="11"/>
        <v>0.12043135354933157</v>
      </c>
      <c r="J197" s="33">
        <v>4500000</v>
      </c>
      <c r="K197" s="35">
        <v>4000000</v>
      </c>
      <c r="L197" s="36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7" t="s">
        <v>374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12419569</v>
      </c>
      <c r="AD197" s="4" t="b">
        <f t="shared" si="7"/>
        <v>1</v>
      </c>
    </row>
    <row r="198" spans="1:30" ht="63.75">
      <c r="A198" s="70" t="s">
        <v>374</v>
      </c>
      <c r="B198" s="81" t="s">
        <v>364</v>
      </c>
      <c r="C198" s="82" t="s">
        <v>46</v>
      </c>
      <c r="D198" s="83" t="s">
        <v>52</v>
      </c>
      <c r="E198" s="83" t="s">
        <v>24</v>
      </c>
      <c r="F198" s="74">
        <v>29206801</v>
      </c>
      <c r="G198" s="74">
        <v>3551827</v>
      </c>
      <c r="H198" s="74">
        <f>H199</f>
        <v>1792552</v>
      </c>
      <c r="I198" s="75">
        <f t="shared" si="11"/>
        <v>0.50468449054528841</v>
      </c>
      <c r="J198" s="74">
        <v>3873249</v>
      </c>
      <c r="K198" s="76">
        <v>4231012</v>
      </c>
      <c r="L198" s="77">
        <v>4616371</v>
      </c>
      <c r="M198" s="74">
        <v>3796981</v>
      </c>
      <c r="N198" s="74">
        <v>0</v>
      </c>
      <c r="O198" s="74">
        <v>0</v>
      </c>
      <c r="P198" s="74">
        <v>0</v>
      </c>
      <c r="Q198" s="74">
        <v>0</v>
      </c>
      <c r="R198" s="74">
        <v>0</v>
      </c>
      <c r="S198" s="74">
        <v>0</v>
      </c>
      <c r="T198" s="74">
        <v>0</v>
      </c>
      <c r="U198" s="78" t="s">
        <v>375</v>
      </c>
      <c r="V198" s="74">
        <v>0</v>
      </c>
      <c r="W198" s="74">
        <v>0</v>
      </c>
      <c r="X198" s="74">
        <v>0</v>
      </c>
      <c r="Y198" s="74">
        <v>0</v>
      </c>
      <c r="Z198" s="74">
        <v>0</v>
      </c>
      <c r="AA198" s="74">
        <v>0</v>
      </c>
      <c r="AB198" s="74">
        <v>0</v>
      </c>
      <c r="AC198" s="74">
        <v>20069440</v>
      </c>
      <c r="AD198" s="4" t="b">
        <f t="shared" si="7"/>
        <v>1</v>
      </c>
    </row>
    <row r="199" spans="1:30" ht="63.75">
      <c r="A199" s="28" t="s">
        <v>375</v>
      </c>
      <c r="B199" s="30" t="s">
        <v>376</v>
      </c>
      <c r="C199" s="79" t="s">
        <v>46</v>
      </c>
      <c r="D199" s="80" t="s">
        <v>52</v>
      </c>
      <c r="E199" s="80" t="s">
        <v>24</v>
      </c>
      <c r="F199" s="33">
        <v>29206801</v>
      </c>
      <c r="G199" s="33">
        <v>3551827</v>
      </c>
      <c r="H199" s="33">
        <f>SUMIFS('[1]2011'!$I:$I,'[1]2011'!$E:$E,$B198,'[1]2011'!$N:$N,"Wydatki",'[1]2011'!$O:$O,"Majątkowy")</f>
        <v>1792552</v>
      </c>
      <c r="I199" s="34">
        <f t="shared" si="11"/>
        <v>0.50468449054528841</v>
      </c>
      <c r="J199" s="33">
        <v>3873249</v>
      </c>
      <c r="K199" s="35">
        <v>4231012</v>
      </c>
      <c r="L199" s="36">
        <v>4616371</v>
      </c>
      <c r="M199" s="33">
        <v>3796981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7" t="s">
        <v>377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20069440</v>
      </c>
      <c r="AD199" s="4" t="b">
        <f t="shared" si="7"/>
        <v>1</v>
      </c>
    </row>
    <row r="200" spans="1:30" ht="63.75">
      <c r="A200" s="70" t="s">
        <v>377</v>
      </c>
      <c r="B200" s="81" t="s">
        <v>378</v>
      </c>
      <c r="C200" s="111" t="s">
        <v>46</v>
      </c>
      <c r="D200" s="112" t="s">
        <v>47</v>
      </c>
      <c r="E200" s="112" t="s">
        <v>21</v>
      </c>
      <c r="F200" s="113">
        <v>650000</v>
      </c>
      <c r="G200" s="113">
        <v>350000</v>
      </c>
      <c r="H200" s="113">
        <f>H201</f>
        <v>0</v>
      </c>
      <c r="I200" s="114">
        <f t="shared" si="11"/>
        <v>0</v>
      </c>
      <c r="J200" s="113">
        <v>300000</v>
      </c>
      <c r="K200" s="115">
        <v>0</v>
      </c>
      <c r="L200" s="116">
        <v>0</v>
      </c>
      <c r="M200" s="113">
        <v>0</v>
      </c>
      <c r="N200" s="113">
        <v>0</v>
      </c>
      <c r="O200" s="113">
        <v>0</v>
      </c>
      <c r="P200" s="113">
        <v>0</v>
      </c>
      <c r="Q200" s="113">
        <v>0</v>
      </c>
      <c r="R200" s="113">
        <v>0</v>
      </c>
      <c r="S200" s="113">
        <v>0</v>
      </c>
      <c r="T200" s="113">
        <v>0</v>
      </c>
      <c r="U200" s="78" t="s">
        <v>379</v>
      </c>
      <c r="V200" s="113">
        <v>0</v>
      </c>
      <c r="W200" s="113">
        <v>0</v>
      </c>
      <c r="X200" s="113">
        <v>0</v>
      </c>
      <c r="Y200" s="113">
        <v>0</v>
      </c>
      <c r="Z200" s="113">
        <v>0</v>
      </c>
      <c r="AA200" s="113">
        <v>0</v>
      </c>
      <c r="AB200" s="113">
        <v>0</v>
      </c>
      <c r="AC200" s="113">
        <v>650000</v>
      </c>
      <c r="AD200" s="4" t="b">
        <f t="shared" ref="AD200:AD221" si="12">AC200=SUM(G200,J200:T200)</f>
        <v>1</v>
      </c>
    </row>
    <row r="201" spans="1:30" ht="63.75">
      <c r="A201" s="19" t="s">
        <v>379</v>
      </c>
      <c r="B201" s="107" t="s">
        <v>380</v>
      </c>
      <c r="C201" s="94" t="s">
        <v>46</v>
      </c>
      <c r="D201" s="95" t="s">
        <v>47</v>
      </c>
      <c r="E201" s="95" t="s">
        <v>21</v>
      </c>
      <c r="F201" s="23">
        <v>650000</v>
      </c>
      <c r="G201" s="23">
        <v>350000</v>
      </c>
      <c r="H201" s="23">
        <f>SUMIFS('[1]2011'!$I:$I,'[1]2011'!$E:$E,$B201,'[1]2011'!$N:$N,"Wydatki",'[1]2011'!$O:$O,"Majątkowy")</f>
        <v>0</v>
      </c>
      <c r="I201" s="24">
        <f t="shared" si="11"/>
        <v>0</v>
      </c>
      <c r="J201" s="23">
        <v>300000</v>
      </c>
      <c r="K201" s="25">
        <v>0</v>
      </c>
      <c r="L201" s="26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7" t="s">
        <v>381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650000</v>
      </c>
      <c r="AD201" s="4" t="b">
        <f t="shared" si="12"/>
        <v>1</v>
      </c>
    </row>
    <row r="202" spans="1:30" ht="63.75">
      <c r="A202" s="70" t="s">
        <v>381</v>
      </c>
      <c r="B202" s="136" t="s">
        <v>382</v>
      </c>
      <c r="C202" s="82" t="s">
        <v>46</v>
      </c>
      <c r="D202" s="83" t="s">
        <v>47</v>
      </c>
      <c r="E202" s="83" t="s">
        <v>21</v>
      </c>
      <c r="F202" s="74">
        <v>16775000</v>
      </c>
      <c r="G202" s="74">
        <v>7021245</v>
      </c>
      <c r="H202" s="74">
        <f>SUMIFS('[1]2011'!$H:$H,'[1]2011'!$I:$I,$B202,'[1]2011'!$O:$O,"Majątkowy",'[1]2011'!N:N,"Wydatki")</f>
        <v>0</v>
      </c>
      <c r="I202" s="75">
        <f t="shared" si="11"/>
        <v>0</v>
      </c>
      <c r="J202" s="74">
        <v>9753755</v>
      </c>
      <c r="K202" s="76">
        <v>0</v>
      </c>
      <c r="L202" s="77">
        <v>0</v>
      </c>
      <c r="M202" s="74">
        <v>0</v>
      </c>
      <c r="N202" s="74">
        <v>0</v>
      </c>
      <c r="O202" s="74">
        <v>0</v>
      </c>
      <c r="P202" s="74">
        <v>0</v>
      </c>
      <c r="Q202" s="74">
        <v>0</v>
      </c>
      <c r="R202" s="74">
        <v>0</v>
      </c>
      <c r="S202" s="74">
        <v>0</v>
      </c>
      <c r="T202" s="74">
        <v>0</v>
      </c>
      <c r="U202" s="78" t="s">
        <v>383</v>
      </c>
      <c r="V202" s="74">
        <v>0</v>
      </c>
      <c r="W202" s="74">
        <v>0</v>
      </c>
      <c r="X202" s="74">
        <v>0</v>
      </c>
      <c r="Y202" s="74">
        <v>0</v>
      </c>
      <c r="Z202" s="74">
        <v>0</v>
      </c>
      <c r="AA202" s="74">
        <v>0</v>
      </c>
      <c r="AB202" s="74">
        <v>0</v>
      </c>
      <c r="AC202" s="74">
        <v>16775000</v>
      </c>
      <c r="AD202" s="4" t="b">
        <f t="shared" si="12"/>
        <v>1</v>
      </c>
    </row>
    <row r="203" spans="1:30" s="140" customFormat="1" ht="36.75" customHeight="1">
      <c r="A203" s="38" t="s">
        <v>383</v>
      </c>
      <c r="B203" s="137" t="s">
        <v>384</v>
      </c>
      <c r="C203" s="138"/>
      <c r="D203" s="138"/>
      <c r="E203" s="139"/>
      <c r="F203" s="43">
        <v>2500249</v>
      </c>
      <c r="G203" s="43">
        <v>975486</v>
      </c>
      <c r="H203" s="43">
        <f>SUM(H204,H212)</f>
        <v>275391</v>
      </c>
      <c r="I203" s="44">
        <f t="shared" si="11"/>
        <v>0.28231158622471259</v>
      </c>
      <c r="J203" s="43">
        <v>754514</v>
      </c>
      <c r="K203" s="45">
        <v>7017</v>
      </c>
      <c r="L203" s="46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7" t="s">
        <v>385</v>
      </c>
      <c r="V203" s="43">
        <v>0</v>
      </c>
      <c r="W203" s="43">
        <v>0</v>
      </c>
      <c r="X203" s="43">
        <v>0</v>
      </c>
      <c r="Y203" s="43">
        <v>0</v>
      </c>
      <c r="Z203" s="43">
        <v>0</v>
      </c>
      <c r="AA203" s="43">
        <v>0</v>
      </c>
      <c r="AB203" s="43">
        <v>0</v>
      </c>
      <c r="AC203" s="43">
        <v>1737017</v>
      </c>
      <c r="AD203" s="4" t="b">
        <f t="shared" si="12"/>
        <v>1</v>
      </c>
    </row>
    <row r="204" spans="1:30" s="69" customFormat="1" ht="25.5">
      <c r="A204" s="59" t="s">
        <v>385</v>
      </c>
      <c r="B204" s="108" t="s">
        <v>35</v>
      </c>
      <c r="C204" s="109"/>
      <c r="D204" s="109"/>
      <c r="E204" s="109"/>
      <c r="F204" s="64">
        <v>2500249</v>
      </c>
      <c r="G204" s="64">
        <v>975486</v>
      </c>
      <c r="H204" s="64">
        <f>SUM(H205:H211)</f>
        <v>275391</v>
      </c>
      <c r="I204" s="65">
        <f t="shared" si="11"/>
        <v>0.28231158622471259</v>
      </c>
      <c r="J204" s="64">
        <v>754514</v>
      </c>
      <c r="K204" s="66">
        <v>7017</v>
      </c>
      <c r="L204" s="67">
        <v>0</v>
      </c>
      <c r="M204" s="64">
        <v>0</v>
      </c>
      <c r="N204" s="64">
        <v>0</v>
      </c>
      <c r="O204" s="64">
        <v>0</v>
      </c>
      <c r="P204" s="64">
        <v>0</v>
      </c>
      <c r="Q204" s="64">
        <v>0</v>
      </c>
      <c r="R204" s="64">
        <v>0</v>
      </c>
      <c r="S204" s="64">
        <v>0</v>
      </c>
      <c r="T204" s="64">
        <v>0</v>
      </c>
      <c r="U204" s="68" t="s">
        <v>386</v>
      </c>
      <c r="V204" s="64">
        <v>0</v>
      </c>
      <c r="W204" s="64">
        <v>0</v>
      </c>
      <c r="X204" s="64">
        <v>0</v>
      </c>
      <c r="Y204" s="64">
        <v>0</v>
      </c>
      <c r="Z204" s="64">
        <v>0</v>
      </c>
      <c r="AA204" s="64">
        <v>0</v>
      </c>
      <c r="AB204" s="64">
        <v>0</v>
      </c>
      <c r="AC204" s="64">
        <v>1737017</v>
      </c>
      <c r="AD204" s="4" t="b">
        <f t="shared" si="12"/>
        <v>1</v>
      </c>
    </row>
    <row r="205" spans="1:30" ht="36" customHeight="1">
      <c r="A205" s="70" t="s">
        <v>386</v>
      </c>
      <c r="B205" s="135" t="s">
        <v>387</v>
      </c>
      <c r="C205" s="82" t="s">
        <v>209</v>
      </c>
      <c r="D205" s="83" t="s">
        <v>129</v>
      </c>
      <c r="E205" s="83" t="s">
        <v>21</v>
      </c>
      <c r="F205" s="74">
        <v>301291</v>
      </c>
      <c r="G205" s="74">
        <v>91543</v>
      </c>
      <c r="H205" s="74">
        <f>SUMIFS('[1]2011'!$I:$I,'[1]2011'!$C:$C,"Dostawa oleju opałowego",'[1]2011'!$N:$N,"Wydatki",'[1]2011'!$O:$O,"Bieżący")</f>
        <v>20339</v>
      </c>
      <c r="I205" s="75">
        <f t="shared" si="11"/>
        <v>0.2221797406683198</v>
      </c>
      <c r="J205" s="74">
        <v>66038</v>
      </c>
      <c r="K205" s="76">
        <v>0</v>
      </c>
      <c r="L205" s="77">
        <v>0</v>
      </c>
      <c r="M205" s="74">
        <v>0</v>
      </c>
      <c r="N205" s="74">
        <v>0</v>
      </c>
      <c r="O205" s="74">
        <v>0</v>
      </c>
      <c r="P205" s="74">
        <v>0</v>
      </c>
      <c r="Q205" s="74">
        <v>0</v>
      </c>
      <c r="R205" s="74">
        <v>0</v>
      </c>
      <c r="S205" s="74">
        <v>0</v>
      </c>
      <c r="T205" s="74">
        <v>0</v>
      </c>
      <c r="U205" s="78" t="s">
        <v>388</v>
      </c>
      <c r="V205" s="74">
        <v>0</v>
      </c>
      <c r="W205" s="74">
        <v>0</v>
      </c>
      <c r="X205" s="74">
        <v>0</v>
      </c>
      <c r="Y205" s="74">
        <v>0</v>
      </c>
      <c r="Z205" s="74">
        <v>0</v>
      </c>
      <c r="AA205" s="74">
        <v>0</v>
      </c>
      <c r="AB205" s="74">
        <v>0</v>
      </c>
      <c r="AC205" s="74">
        <v>157581</v>
      </c>
      <c r="AD205" s="4" t="b">
        <f t="shared" si="12"/>
        <v>1</v>
      </c>
    </row>
    <row r="206" spans="1:30" ht="34.5" customHeight="1">
      <c r="A206" s="70" t="s">
        <v>388</v>
      </c>
      <c r="B206" s="81" t="s">
        <v>389</v>
      </c>
      <c r="C206" s="111" t="s">
        <v>209</v>
      </c>
      <c r="D206" s="112" t="s">
        <v>129</v>
      </c>
      <c r="E206" s="112" t="s">
        <v>21</v>
      </c>
      <c r="F206" s="113">
        <v>1515266</v>
      </c>
      <c r="G206" s="113">
        <v>592449</v>
      </c>
      <c r="H206" s="113">
        <f>SUMIFS('[1]2011'!$I:$I,'[1]2011'!$C:$C,"Dostawa produktów paliwowych",'[1]2011'!$N:$N,"Wydatki",'[1]2011'!$O:$O,"Bieżący")</f>
        <v>183109</v>
      </c>
      <c r="I206" s="114">
        <f t="shared" si="11"/>
        <v>0.30907132934649229</v>
      </c>
      <c r="J206" s="113">
        <v>444271</v>
      </c>
      <c r="K206" s="115">
        <v>0</v>
      </c>
      <c r="L206" s="116">
        <v>0</v>
      </c>
      <c r="M206" s="113">
        <v>0</v>
      </c>
      <c r="N206" s="113">
        <v>0</v>
      </c>
      <c r="O206" s="113">
        <v>0</v>
      </c>
      <c r="P206" s="113">
        <v>0</v>
      </c>
      <c r="Q206" s="113">
        <v>0</v>
      </c>
      <c r="R206" s="113">
        <v>0</v>
      </c>
      <c r="S206" s="113">
        <v>0</v>
      </c>
      <c r="T206" s="113">
        <v>0</v>
      </c>
      <c r="U206" s="78" t="s">
        <v>390</v>
      </c>
      <c r="V206" s="113">
        <v>0</v>
      </c>
      <c r="W206" s="113">
        <v>0</v>
      </c>
      <c r="X206" s="113">
        <v>0</v>
      </c>
      <c r="Y206" s="113">
        <v>0</v>
      </c>
      <c r="Z206" s="113">
        <v>0</v>
      </c>
      <c r="AA206" s="113">
        <v>0</v>
      </c>
      <c r="AB206" s="113">
        <v>0</v>
      </c>
      <c r="AC206" s="113">
        <v>1036720</v>
      </c>
      <c r="AD206" s="4" t="b">
        <f t="shared" si="12"/>
        <v>1</v>
      </c>
    </row>
    <row r="207" spans="1:30" ht="38.25">
      <c r="A207" s="98" t="s">
        <v>390</v>
      </c>
      <c r="B207" s="99" t="s">
        <v>391</v>
      </c>
      <c r="C207" s="72" t="s">
        <v>209</v>
      </c>
      <c r="D207" s="73" t="s">
        <v>129</v>
      </c>
      <c r="E207" s="73" t="s">
        <v>21</v>
      </c>
      <c r="F207" s="117">
        <v>479929</v>
      </c>
      <c r="G207" s="117">
        <v>223850</v>
      </c>
      <c r="H207" s="117">
        <f>SUMIFS('[1]2011'!$I:$I,'[1]2011'!$C:$C,"Dostawa produktów pozapaliwowych",'[1]2011'!$N:$N,"Wydatki",'[1]2011'!$O:$O,"Bieżący")</f>
        <v>50891</v>
      </c>
      <c r="I207" s="118">
        <f t="shared" si="11"/>
        <v>0.22734420370784006</v>
      </c>
      <c r="J207" s="117">
        <v>164730</v>
      </c>
      <c r="K207" s="119">
        <v>0</v>
      </c>
      <c r="L207" s="120">
        <v>0</v>
      </c>
      <c r="M207" s="117">
        <v>0</v>
      </c>
      <c r="N207" s="117">
        <v>0</v>
      </c>
      <c r="O207" s="117">
        <v>0</v>
      </c>
      <c r="P207" s="117">
        <v>0</v>
      </c>
      <c r="Q207" s="117">
        <v>0</v>
      </c>
      <c r="R207" s="117">
        <v>0</v>
      </c>
      <c r="S207" s="117">
        <v>0</v>
      </c>
      <c r="T207" s="117">
        <v>0</v>
      </c>
      <c r="U207" s="106" t="s">
        <v>392</v>
      </c>
      <c r="V207" s="117">
        <v>0</v>
      </c>
      <c r="W207" s="117">
        <v>0</v>
      </c>
      <c r="X207" s="117">
        <v>0</v>
      </c>
      <c r="Y207" s="117">
        <v>0</v>
      </c>
      <c r="Z207" s="117">
        <v>0</v>
      </c>
      <c r="AA207" s="117">
        <v>0</v>
      </c>
      <c r="AB207" s="117">
        <v>0</v>
      </c>
      <c r="AC207" s="117">
        <v>388580</v>
      </c>
      <c r="AD207" s="4" t="b">
        <f t="shared" si="12"/>
        <v>1</v>
      </c>
    </row>
    <row r="208" spans="1:30" ht="63.75">
      <c r="A208" s="70" t="s">
        <v>392</v>
      </c>
      <c r="B208" s="81" t="s">
        <v>393</v>
      </c>
      <c r="C208" s="82" t="s">
        <v>46</v>
      </c>
      <c r="D208" s="83" t="s">
        <v>47</v>
      </c>
      <c r="E208" s="83" t="s">
        <v>21</v>
      </c>
      <c r="F208" s="74">
        <v>36000</v>
      </c>
      <c r="G208" s="74">
        <v>18000</v>
      </c>
      <c r="H208" s="74">
        <f>SUMIFS('[1]2011'!$I:$I,'[1]2011'!$E:$E,$B208,'[1]2011'!$N:$N,"Wydatki",'[1]2011'!$O:$O,"Bieżący")</f>
        <v>0</v>
      </c>
      <c r="I208" s="75">
        <f t="shared" si="11"/>
        <v>0</v>
      </c>
      <c r="J208" s="74">
        <v>18000</v>
      </c>
      <c r="K208" s="76">
        <v>0</v>
      </c>
      <c r="L208" s="77">
        <v>0</v>
      </c>
      <c r="M208" s="74">
        <v>0</v>
      </c>
      <c r="N208" s="74">
        <v>0</v>
      </c>
      <c r="O208" s="74">
        <v>0</v>
      </c>
      <c r="P208" s="74">
        <v>0</v>
      </c>
      <c r="Q208" s="74">
        <v>0</v>
      </c>
      <c r="R208" s="74">
        <v>0</v>
      </c>
      <c r="S208" s="74">
        <v>0</v>
      </c>
      <c r="T208" s="74">
        <v>0</v>
      </c>
      <c r="U208" s="78" t="s">
        <v>394</v>
      </c>
      <c r="V208" s="74">
        <v>0</v>
      </c>
      <c r="W208" s="74">
        <v>0</v>
      </c>
      <c r="X208" s="74">
        <v>0</v>
      </c>
      <c r="Y208" s="74">
        <v>0</v>
      </c>
      <c r="Z208" s="74">
        <v>0</v>
      </c>
      <c r="AA208" s="74">
        <v>0</v>
      </c>
      <c r="AB208" s="74">
        <v>0</v>
      </c>
      <c r="AC208" s="74">
        <v>36000</v>
      </c>
      <c r="AD208" s="4" t="b">
        <f t="shared" si="12"/>
        <v>1</v>
      </c>
    </row>
    <row r="209" spans="1:30" ht="38.25">
      <c r="A209" s="70" t="s">
        <v>394</v>
      </c>
      <c r="B209" s="81" t="s">
        <v>395</v>
      </c>
      <c r="C209" s="82" t="s">
        <v>209</v>
      </c>
      <c r="D209" s="83" t="s">
        <v>129</v>
      </c>
      <c r="E209" s="83" t="s">
        <v>21</v>
      </c>
      <c r="F209" s="74">
        <v>24449</v>
      </c>
      <c r="G209" s="74">
        <v>6539</v>
      </c>
      <c r="H209" s="74">
        <f>SUMIFS('[1]2011'!$I:$I,'[1]2011'!$E:$E,"Umowa 04/P-09001 monitorowanie systemu ISO",'[1]2011'!$N:$N,"Wydatki",'[1]2011'!$O:$O,"Bieżący")</f>
        <v>0</v>
      </c>
      <c r="I209" s="75">
        <f t="shared" si="11"/>
        <v>0</v>
      </c>
      <c r="J209" s="74">
        <v>11370</v>
      </c>
      <c r="K209" s="76">
        <v>0</v>
      </c>
      <c r="L209" s="77">
        <v>0</v>
      </c>
      <c r="M209" s="74">
        <v>0</v>
      </c>
      <c r="N209" s="74">
        <v>0</v>
      </c>
      <c r="O209" s="74">
        <v>0</v>
      </c>
      <c r="P209" s="74">
        <v>0</v>
      </c>
      <c r="Q209" s="74">
        <v>0</v>
      </c>
      <c r="R209" s="74">
        <v>0</v>
      </c>
      <c r="S209" s="74">
        <v>0</v>
      </c>
      <c r="T209" s="74">
        <v>0</v>
      </c>
      <c r="U209" s="78" t="s">
        <v>396</v>
      </c>
      <c r="V209" s="74">
        <v>0</v>
      </c>
      <c r="W209" s="74">
        <v>0</v>
      </c>
      <c r="X209" s="74">
        <v>0</v>
      </c>
      <c r="Y209" s="74">
        <v>0</v>
      </c>
      <c r="Z209" s="74">
        <v>0</v>
      </c>
      <c r="AA209" s="74">
        <v>0</v>
      </c>
      <c r="AB209" s="74">
        <v>0</v>
      </c>
      <c r="AC209" s="74">
        <v>17909</v>
      </c>
      <c r="AD209" s="4" t="b">
        <f t="shared" si="12"/>
        <v>1</v>
      </c>
    </row>
    <row r="210" spans="1:30" ht="38.25">
      <c r="A210" s="70" t="s">
        <v>396</v>
      </c>
      <c r="B210" s="81" t="s">
        <v>397</v>
      </c>
      <c r="C210" s="82" t="s">
        <v>209</v>
      </c>
      <c r="D210" s="83" t="s">
        <v>52</v>
      </c>
      <c r="E210" s="83" t="s">
        <v>22</v>
      </c>
      <c r="F210" s="74">
        <v>126314</v>
      </c>
      <c r="G210" s="74">
        <v>42105</v>
      </c>
      <c r="H210" s="74">
        <f>SUMIFS('[1]2011'!$I:$I,'[1]2011'!$E:$E,"Umowa Nr 19/RDW/N/2010 wynajem pomieszczeń",'[1]2011'!$N:$N,"Wydatki",'[1]2011'!$O:$O,"Bieżący")</f>
        <v>21052</v>
      </c>
      <c r="I210" s="75">
        <f t="shared" si="11"/>
        <v>0.49998812492578076</v>
      </c>
      <c r="J210" s="74">
        <v>42105</v>
      </c>
      <c r="K210" s="76">
        <v>7017</v>
      </c>
      <c r="L210" s="77">
        <v>0</v>
      </c>
      <c r="M210" s="74">
        <v>0</v>
      </c>
      <c r="N210" s="74">
        <v>0</v>
      </c>
      <c r="O210" s="74">
        <v>0</v>
      </c>
      <c r="P210" s="74">
        <v>0</v>
      </c>
      <c r="Q210" s="74">
        <v>0</v>
      </c>
      <c r="R210" s="74">
        <v>0</v>
      </c>
      <c r="S210" s="74">
        <v>0</v>
      </c>
      <c r="T210" s="74">
        <v>0</v>
      </c>
      <c r="U210" s="78" t="s">
        <v>398</v>
      </c>
      <c r="V210" s="74">
        <v>0</v>
      </c>
      <c r="W210" s="74">
        <v>0</v>
      </c>
      <c r="X210" s="74">
        <v>0</v>
      </c>
      <c r="Y210" s="74">
        <v>0</v>
      </c>
      <c r="Z210" s="74">
        <v>0</v>
      </c>
      <c r="AA210" s="74">
        <v>0</v>
      </c>
      <c r="AB210" s="74">
        <v>0</v>
      </c>
      <c r="AC210" s="74">
        <v>91227</v>
      </c>
      <c r="AD210" s="4" t="b">
        <f t="shared" si="12"/>
        <v>1</v>
      </c>
    </row>
    <row r="211" spans="1:30" ht="38.25">
      <c r="A211" s="70" t="s">
        <v>398</v>
      </c>
      <c r="B211" s="136" t="s">
        <v>399</v>
      </c>
      <c r="C211" s="82" t="s">
        <v>209</v>
      </c>
      <c r="D211" s="83" t="s">
        <v>52</v>
      </c>
      <c r="E211" s="83" t="s">
        <v>21</v>
      </c>
      <c r="F211" s="74">
        <v>17000</v>
      </c>
      <c r="G211" s="74">
        <v>1000</v>
      </c>
      <c r="H211" s="74">
        <f>SUMIFS('[1]2011'!$I:$I,'[1]2011'!$E:$E,"Umowa Nr 30/RDW/N/2010 usługi medyczne",'[1]2011'!$N:$N,"Wydatki",'[1]2011'!$O:$O,"Bieżący")</f>
        <v>0</v>
      </c>
      <c r="I211" s="75">
        <f t="shared" si="11"/>
        <v>0</v>
      </c>
      <c r="J211" s="74">
        <v>8000</v>
      </c>
      <c r="K211" s="76">
        <v>0</v>
      </c>
      <c r="L211" s="77">
        <v>0</v>
      </c>
      <c r="M211" s="74">
        <v>0</v>
      </c>
      <c r="N211" s="74">
        <v>0</v>
      </c>
      <c r="O211" s="74">
        <v>0</v>
      </c>
      <c r="P211" s="74">
        <v>0</v>
      </c>
      <c r="Q211" s="74">
        <v>0</v>
      </c>
      <c r="R211" s="74">
        <v>0</v>
      </c>
      <c r="S211" s="74">
        <v>0</v>
      </c>
      <c r="T211" s="74">
        <v>0</v>
      </c>
      <c r="U211" s="78" t="s">
        <v>400</v>
      </c>
      <c r="V211" s="74">
        <v>0</v>
      </c>
      <c r="W211" s="74">
        <v>0</v>
      </c>
      <c r="X211" s="74">
        <v>0</v>
      </c>
      <c r="Y211" s="74">
        <v>0</v>
      </c>
      <c r="Z211" s="74">
        <v>0</v>
      </c>
      <c r="AA211" s="74">
        <v>0</v>
      </c>
      <c r="AB211" s="74">
        <v>0</v>
      </c>
      <c r="AC211" s="74">
        <v>9000</v>
      </c>
      <c r="AD211" s="4" t="b">
        <f t="shared" si="12"/>
        <v>1</v>
      </c>
    </row>
    <row r="212" spans="1:30" s="69" customFormat="1" ht="25.5">
      <c r="A212" s="59" t="s">
        <v>400</v>
      </c>
      <c r="B212" s="130" t="s">
        <v>37</v>
      </c>
      <c r="C212" s="131"/>
      <c r="D212" s="131"/>
      <c r="E212" s="108"/>
      <c r="F212" s="64">
        <v>0</v>
      </c>
      <c r="G212" s="64">
        <v>0</v>
      </c>
      <c r="H212" s="64">
        <v>0</v>
      </c>
      <c r="I212" s="65">
        <v>0</v>
      </c>
      <c r="J212" s="64">
        <v>0</v>
      </c>
      <c r="K212" s="66">
        <v>0</v>
      </c>
      <c r="L212" s="67">
        <v>0</v>
      </c>
      <c r="M212" s="64">
        <v>0</v>
      </c>
      <c r="N212" s="64">
        <v>0</v>
      </c>
      <c r="O212" s="64">
        <v>0</v>
      </c>
      <c r="P212" s="64">
        <v>0</v>
      </c>
      <c r="Q212" s="64">
        <v>0</v>
      </c>
      <c r="R212" s="64">
        <v>0</v>
      </c>
      <c r="S212" s="64">
        <v>0</v>
      </c>
      <c r="T212" s="64">
        <v>0</v>
      </c>
      <c r="U212" s="68" t="s">
        <v>401</v>
      </c>
      <c r="V212" s="64">
        <v>0</v>
      </c>
      <c r="W212" s="64">
        <v>0</v>
      </c>
      <c r="X212" s="64">
        <v>0</v>
      </c>
      <c r="Y212" s="64">
        <v>0</v>
      </c>
      <c r="Z212" s="64">
        <v>0</v>
      </c>
      <c r="AA212" s="64">
        <v>0</v>
      </c>
      <c r="AB212" s="64">
        <v>0</v>
      </c>
      <c r="AC212" s="64">
        <v>0</v>
      </c>
      <c r="AD212" s="4" t="b">
        <f t="shared" si="12"/>
        <v>1</v>
      </c>
    </row>
    <row r="213" spans="1:30" s="140" customFormat="1" ht="25.5">
      <c r="A213" s="38" t="s">
        <v>401</v>
      </c>
      <c r="B213" s="141" t="s">
        <v>402</v>
      </c>
      <c r="C213" s="142"/>
      <c r="D213" s="142"/>
      <c r="E213" s="143"/>
      <c r="F213" s="43">
        <v>48561824</v>
      </c>
      <c r="G213" s="43">
        <v>2683221</v>
      </c>
      <c r="H213" s="43">
        <f>SUM(H214)</f>
        <v>0</v>
      </c>
      <c r="I213" s="44">
        <f t="shared" si="11"/>
        <v>0</v>
      </c>
      <c r="J213" s="43">
        <v>3542550</v>
      </c>
      <c r="K213" s="45">
        <v>5589712</v>
      </c>
      <c r="L213" s="46">
        <v>5157944</v>
      </c>
      <c r="M213" s="43">
        <v>4881532</v>
      </c>
      <c r="N213" s="43">
        <v>4542602</v>
      </c>
      <c r="O213" s="43">
        <v>4366475</v>
      </c>
      <c r="P213" s="43">
        <v>4174546</v>
      </c>
      <c r="Q213" s="43">
        <v>3823874</v>
      </c>
      <c r="R213" s="43">
        <v>3641484</v>
      </c>
      <c r="S213" s="43">
        <v>3306541</v>
      </c>
      <c r="T213" s="43">
        <v>2851343</v>
      </c>
      <c r="U213" s="47" t="s">
        <v>403</v>
      </c>
      <c r="V213" s="43">
        <v>0</v>
      </c>
      <c r="W213" s="43">
        <v>0</v>
      </c>
      <c r="X213" s="43">
        <v>0</v>
      </c>
      <c r="Y213" s="43">
        <v>0</v>
      </c>
      <c r="Z213" s="43">
        <v>0</v>
      </c>
      <c r="AA213" s="43">
        <v>0</v>
      </c>
      <c r="AB213" s="43">
        <v>0</v>
      </c>
      <c r="AC213" s="43">
        <v>48561824</v>
      </c>
      <c r="AD213" s="4" t="b">
        <f t="shared" si="12"/>
        <v>1</v>
      </c>
    </row>
    <row r="214" spans="1:30" s="69" customFormat="1" ht="25.5">
      <c r="A214" s="59" t="s">
        <v>403</v>
      </c>
      <c r="B214" s="130" t="s">
        <v>35</v>
      </c>
      <c r="C214" s="131"/>
      <c r="D214" s="131"/>
      <c r="E214" s="108"/>
      <c r="F214" s="64">
        <v>48561824</v>
      </c>
      <c r="G214" s="64">
        <v>2683221</v>
      </c>
      <c r="H214" s="64">
        <f>SUM(H215:H221)</f>
        <v>0</v>
      </c>
      <c r="I214" s="65">
        <f t="shared" si="11"/>
        <v>0</v>
      </c>
      <c r="J214" s="64">
        <v>3542550</v>
      </c>
      <c r="K214" s="66">
        <v>5589712</v>
      </c>
      <c r="L214" s="67">
        <v>5157944</v>
      </c>
      <c r="M214" s="64">
        <v>4881532</v>
      </c>
      <c r="N214" s="64">
        <v>4542602</v>
      </c>
      <c r="O214" s="64">
        <v>4366475</v>
      </c>
      <c r="P214" s="64">
        <v>4174546</v>
      </c>
      <c r="Q214" s="64">
        <v>3823874</v>
      </c>
      <c r="R214" s="64">
        <v>3641484</v>
      </c>
      <c r="S214" s="64">
        <v>3306541</v>
      </c>
      <c r="T214" s="64">
        <v>2851343</v>
      </c>
      <c r="U214" s="68" t="s">
        <v>404</v>
      </c>
      <c r="V214" s="64">
        <v>0</v>
      </c>
      <c r="W214" s="64">
        <v>0</v>
      </c>
      <c r="X214" s="64">
        <v>0</v>
      </c>
      <c r="Y214" s="64">
        <v>0</v>
      </c>
      <c r="Z214" s="64">
        <v>0</v>
      </c>
      <c r="AA214" s="64">
        <v>0</v>
      </c>
      <c r="AB214" s="64">
        <v>0</v>
      </c>
      <c r="AC214" s="64">
        <v>48561824</v>
      </c>
      <c r="AD214" s="4" t="b">
        <f t="shared" si="12"/>
        <v>1</v>
      </c>
    </row>
    <row r="215" spans="1:30" ht="63.75">
      <c r="A215" s="70" t="s">
        <v>404</v>
      </c>
      <c r="B215" s="135" t="s">
        <v>405</v>
      </c>
      <c r="C215" s="82" t="s">
        <v>46</v>
      </c>
      <c r="D215" s="83" t="s">
        <v>47</v>
      </c>
      <c r="E215" s="83" t="s">
        <v>21</v>
      </c>
      <c r="F215" s="74">
        <v>66363</v>
      </c>
      <c r="G215" s="74">
        <v>50654</v>
      </c>
      <c r="H215" s="74">
        <v>0</v>
      </c>
      <c r="I215" s="75">
        <f t="shared" si="11"/>
        <v>0</v>
      </c>
      <c r="J215" s="74">
        <v>15709</v>
      </c>
      <c r="K215" s="76">
        <v>0</v>
      </c>
      <c r="L215" s="77">
        <v>0</v>
      </c>
      <c r="M215" s="74">
        <v>0</v>
      </c>
      <c r="N215" s="74">
        <v>0</v>
      </c>
      <c r="O215" s="74">
        <v>0</v>
      </c>
      <c r="P215" s="74">
        <v>0</v>
      </c>
      <c r="Q215" s="74">
        <v>0</v>
      </c>
      <c r="R215" s="74">
        <v>0</v>
      </c>
      <c r="S215" s="74">
        <v>0</v>
      </c>
      <c r="T215" s="74">
        <v>0</v>
      </c>
      <c r="U215" s="78" t="s">
        <v>406</v>
      </c>
      <c r="V215" s="74">
        <v>0</v>
      </c>
      <c r="W215" s="74">
        <v>0</v>
      </c>
      <c r="X215" s="74">
        <v>0</v>
      </c>
      <c r="Y215" s="74">
        <v>0</v>
      </c>
      <c r="Z215" s="74">
        <v>0</v>
      </c>
      <c r="AA215" s="74">
        <v>0</v>
      </c>
      <c r="AB215" s="74">
        <v>0</v>
      </c>
      <c r="AC215" s="74">
        <v>66363</v>
      </c>
      <c r="AD215" s="4" t="b">
        <f t="shared" si="12"/>
        <v>1</v>
      </c>
    </row>
    <row r="216" spans="1:30" ht="63.75">
      <c r="A216" s="70" t="s">
        <v>406</v>
      </c>
      <c r="B216" s="81" t="s">
        <v>407</v>
      </c>
      <c r="C216" s="82" t="s">
        <v>46</v>
      </c>
      <c r="D216" s="83" t="s">
        <v>47</v>
      </c>
      <c r="E216" s="83" t="s">
        <v>26</v>
      </c>
      <c r="F216" s="74">
        <v>526234</v>
      </c>
      <c r="G216" s="74">
        <v>77894</v>
      </c>
      <c r="H216" s="74">
        <v>0</v>
      </c>
      <c r="I216" s="75">
        <f t="shared" si="11"/>
        <v>0</v>
      </c>
      <c r="J216" s="74">
        <v>80984</v>
      </c>
      <c r="K216" s="76">
        <v>79703</v>
      </c>
      <c r="L216" s="77">
        <v>78441</v>
      </c>
      <c r="M216" s="74">
        <v>77179</v>
      </c>
      <c r="N216" s="74">
        <v>75923</v>
      </c>
      <c r="O216" s="74">
        <v>56110</v>
      </c>
      <c r="P216" s="74">
        <v>0</v>
      </c>
      <c r="Q216" s="74">
        <v>0</v>
      </c>
      <c r="R216" s="74">
        <v>0</v>
      </c>
      <c r="S216" s="74">
        <v>0</v>
      </c>
      <c r="T216" s="74">
        <v>0</v>
      </c>
      <c r="U216" s="78" t="s">
        <v>408</v>
      </c>
      <c r="V216" s="74">
        <v>0</v>
      </c>
      <c r="W216" s="74">
        <v>0</v>
      </c>
      <c r="X216" s="74">
        <v>0</v>
      </c>
      <c r="Y216" s="74">
        <v>0</v>
      </c>
      <c r="Z216" s="74">
        <v>0</v>
      </c>
      <c r="AA216" s="74">
        <v>0</v>
      </c>
      <c r="AB216" s="74">
        <v>0</v>
      </c>
      <c r="AC216" s="74">
        <v>526234</v>
      </c>
      <c r="AD216" s="4" t="b">
        <f t="shared" si="12"/>
        <v>1</v>
      </c>
    </row>
    <row r="217" spans="1:30" ht="63.75">
      <c r="A217" s="70" t="s">
        <v>408</v>
      </c>
      <c r="B217" s="81" t="s">
        <v>409</v>
      </c>
      <c r="C217" s="82" t="s">
        <v>46</v>
      </c>
      <c r="D217" s="83" t="s">
        <v>47</v>
      </c>
      <c r="E217" s="83" t="s">
        <v>27</v>
      </c>
      <c r="F217" s="74">
        <v>1565635</v>
      </c>
      <c r="G217" s="74">
        <v>171980</v>
      </c>
      <c r="H217" s="74">
        <v>0</v>
      </c>
      <c r="I217" s="75">
        <f t="shared" si="11"/>
        <v>0</v>
      </c>
      <c r="J217" s="74">
        <v>226012</v>
      </c>
      <c r="K217" s="76">
        <v>256888</v>
      </c>
      <c r="L217" s="77">
        <v>266204</v>
      </c>
      <c r="M217" s="74">
        <v>254920</v>
      </c>
      <c r="N217" s="74">
        <v>243636</v>
      </c>
      <c r="O217" s="74">
        <v>115712</v>
      </c>
      <c r="P217" s="74">
        <v>30283</v>
      </c>
      <c r="Q217" s="74">
        <v>0</v>
      </c>
      <c r="R217" s="74">
        <v>0</v>
      </c>
      <c r="S217" s="74">
        <v>0</v>
      </c>
      <c r="T217" s="74">
        <v>0</v>
      </c>
      <c r="U217" s="78" t="s">
        <v>410</v>
      </c>
      <c r="V217" s="74">
        <v>0</v>
      </c>
      <c r="W217" s="74">
        <v>0</v>
      </c>
      <c r="X217" s="74">
        <v>0</v>
      </c>
      <c r="Y217" s="74">
        <v>0</v>
      </c>
      <c r="Z217" s="74">
        <v>0</v>
      </c>
      <c r="AA217" s="74">
        <v>0</v>
      </c>
      <c r="AB217" s="74">
        <v>0</v>
      </c>
      <c r="AC217" s="74">
        <v>1565635</v>
      </c>
      <c r="AD217" s="4" t="b">
        <f t="shared" si="12"/>
        <v>1</v>
      </c>
    </row>
    <row r="218" spans="1:30" ht="63.75">
      <c r="A218" s="70" t="s">
        <v>410</v>
      </c>
      <c r="B218" s="81" t="s">
        <v>411</v>
      </c>
      <c r="C218" s="111" t="s">
        <v>46</v>
      </c>
      <c r="D218" s="112" t="s">
        <v>47</v>
      </c>
      <c r="E218" s="112" t="s">
        <v>31</v>
      </c>
      <c r="F218" s="113">
        <v>19009160</v>
      </c>
      <c r="G218" s="113">
        <v>1272160</v>
      </c>
      <c r="H218" s="113">
        <v>0</v>
      </c>
      <c r="I218" s="114">
        <f t="shared" si="11"/>
        <v>0</v>
      </c>
      <c r="J218" s="113">
        <v>1721000</v>
      </c>
      <c r="K218" s="115">
        <v>2018000</v>
      </c>
      <c r="L218" s="116">
        <v>1927000</v>
      </c>
      <c r="M218" s="113">
        <v>1842000</v>
      </c>
      <c r="N218" s="113">
        <v>1610000</v>
      </c>
      <c r="O218" s="113">
        <v>1676000</v>
      </c>
      <c r="P218" s="113">
        <v>1720000</v>
      </c>
      <c r="Q218" s="113">
        <v>1494000</v>
      </c>
      <c r="R218" s="113">
        <v>1406000</v>
      </c>
      <c r="S218" s="113">
        <v>1319000</v>
      </c>
      <c r="T218" s="113">
        <v>1004000</v>
      </c>
      <c r="U218" s="78" t="s">
        <v>412</v>
      </c>
      <c r="V218" s="113">
        <v>0</v>
      </c>
      <c r="W218" s="113">
        <v>0</v>
      </c>
      <c r="X218" s="113">
        <v>0</v>
      </c>
      <c r="Y218" s="113">
        <v>0</v>
      </c>
      <c r="Z218" s="113">
        <v>0</v>
      </c>
      <c r="AA218" s="113">
        <v>0</v>
      </c>
      <c r="AB218" s="113">
        <v>0</v>
      </c>
      <c r="AC218" s="113">
        <v>19009160</v>
      </c>
      <c r="AD218" s="4" t="b">
        <f t="shared" si="12"/>
        <v>1</v>
      </c>
    </row>
    <row r="219" spans="1:30" ht="63.75">
      <c r="A219" s="98" t="s">
        <v>412</v>
      </c>
      <c r="B219" s="99" t="s">
        <v>413</v>
      </c>
      <c r="C219" s="72" t="s">
        <v>46</v>
      </c>
      <c r="D219" s="73" t="s">
        <v>47</v>
      </c>
      <c r="E219" s="73" t="s">
        <v>31</v>
      </c>
      <c r="F219" s="117">
        <v>26382518</v>
      </c>
      <c r="G219" s="117">
        <v>877591</v>
      </c>
      <c r="H219" s="117">
        <v>0</v>
      </c>
      <c r="I219" s="118">
        <f t="shared" si="11"/>
        <v>0</v>
      </c>
      <c r="J219" s="117">
        <v>1143259</v>
      </c>
      <c r="K219" s="119">
        <v>2896212</v>
      </c>
      <c r="L219" s="120">
        <v>2801822</v>
      </c>
      <c r="M219" s="117">
        <v>2707433</v>
      </c>
      <c r="N219" s="117">
        <v>2613043</v>
      </c>
      <c r="O219" s="117">
        <v>2518653</v>
      </c>
      <c r="P219" s="117">
        <v>2424263</v>
      </c>
      <c r="Q219" s="117">
        <v>2329874</v>
      </c>
      <c r="R219" s="117">
        <v>2235484</v>
      </c>
      <c r="S219" s="117">
        <v>1987541</v>
      </c>
      <c r="T219" s="117">
        <v>1847343</v>
      </c>
      <c r="U219" s="106" t="s">
        <v>414</v>
      </c>
      <c r="V219" s="117">
        <v>0</v>
      </c>
      <c r="W219" s="117">
        <v>0</v>
      </c>
      <c r="X219" s="117">
        <v>0</v>
      </c>
      <c r="Y219" s="117">
        <v>0</v>
      </c>
      <c r="Z219" s="117">
        <v>0</v>
      </c>
      <c r="AA219" s="117">
        <v>0</v>
      </c>
      <c r="AB219" s="117">
        <v>0</v>
      </c>
      <c r="AC219" s="117">
        <v>26382518</v>
      </c>
      <c r="AD219" s="4" t="b">
        <f t="shared" si="12"/>
        <v>1</v>
      </c>
    </row>
    <row r="220" spans="1:30" ht="63.75">
      <c r="A220" s="70" t="s">
        <v>414</v>
      </c>
      <c r="B220" s="81" t="s">
        <v>415</v>
      </c>
      <c r="C220" s="82" t="s">
        <v>46</v>
      </c>
      <c r="D220" s="83" t="s">
        <v>47</v>
      </c>
      <c r="E220" s="83" t="s">
        <v>23</v>
      </c>
      <c r="F220" s="74">
        <v>802308</v>
      </c>
      <c r="G220" s="74">
        <v>172180</v>
      </c>
      <c r="H220" s="74">
        <v>0</v>
      </c>
      <c r="I220" s="75">
        <f t="shared" si="11"/>
        <v>0</v>
      </c>
      <c r="J220" s="74">
        <v>281164</v>
      </c>
      <c r="K220" s="76">
        <v>264487</v>
      </c>
      <c r="L220" s="77">
        <v>84477</v>
      </c>
      <c r="M220" s="74">
        <v>0</v>
      </c>
      <c r="N220" s="74">
        <v>0</v>
      </c>
      <c r="O220" s="74">
        <v>0</v>
      </c>
      <c r="P220" s="74">
        <v>0</v>
      </c>
      <c r="Q220" s="74">
        <v>0</v>
      </c>
      <c r="R220" s="74">
        <v>0</v>
      </c>
      <c r="S220" s="74">
        <v>0</v>
      </c>
      <c r="T220" s="74">
        <v>0</v>
      </c>
      <c r="U220" s="78" t="s">
        <v>416</v>
      </c>
      <c r="V220" s="74">
        <v>0</v>
      </c>
      <c r="W220" s="74">
        <v>0</v>
      </c>
      <c r="X220" s="74">
        <v>0</v>
      </c>
      <c r="Y220" s="74">
        <v>0</v>
      </c>
      <c r="Z220" s="74">
        <v>0</v>
      </c>
      <c r="AA220" s="74">
        <v>0</v>
      </c>
      <c r="AB220" s="74">
        <v>0</v>
      </c>
      <c r="AC220" s="74">
        <v>802308</v>
      </c>
      <c r="AD220" s="4" t="b">
        <f t="shared" si="12"/>
        <v>1</v>
      </c>
    </row>
    <row r="221" spans="1:30" ht="63.75">
      <c r="A221" s="70" t="s">
        <v>416</v>
      </c>
      <c r="B221" s="81" t="s">
        <v>417</v>
      </c>
      <c r="C221" s="82" t="s">
        <v>46</v>
      </c>
      <c r="D221" s="83" t="s">
        <v>47</v>
      </c>
      <c r="E221" s="83" t="s">
        <v>22</v>
      </c>
      <c r="F221" s="74">
        <v>209606</v>
      </c>
      <c r="G221" s="74">
        <v>60762</v>
      </c>
      <c r="H221" s="74">
        <v>0</v>
      </c>
      <c r="I221" s="75">
        <f t="shared" si="11"/>
        <v>0</v>
      </c>
      <c r="J221" s="74">
        <v>74422</v>
      </c>
      <c r="K221" s="76">
        <v>74422</v>
      </c>
      <c r="L221" s="77">
        <v>0</v>
      </c>
      <c r="M221" s="74">
        <v>0</v>
      </c>
      <c r="N221" s="74">
        <v>0</v>
      </c>
      <c r="O221" s="74">
        <v>0</v>
      </c>
      <c r="P221" s="74">
        <v>0</v>
      </c>
      <c r="Q221" s="74">
        <v>0</v>
      </c>
      <c r="R221" s="74">
        <v>0</v>
      </c>
      <c r="S221" s="74">
        <v>0</v>
      </c>
      <c r="T221" s="74">
        <v>0</v>
      </c>
      <c r="U221" s="78" t="s">
        <v>418</v>
      </c>
      <c r="V221" s="74">
        <v>0</v>
      </c>
      <c r="W221" s="74">
        <v>0</v>
      </c>
      <c r="X221" s="74">
        <v>0</v>
      </c>
      <c r="Y221" s="74">
        <v>0</v>
      </c>
      <c r="Z221" s="74">
        <v>0</v>
      </c>
      <c r="AA221" s="74">
        <v>0</v>
      </c>
      <c r="AB221" s="74">
        <v>0</v>
      </c>
      <c r="AC221" s="74">
        <v>209606</v>
      </c>
      <c r="AD221" s="4" t="b">
        <f t="shared" si="12"/>
        <v>1</v>
      </c>
    </row>
    <row r="222" spans="1:30" ht="23.25" customHeight="1"/>
  </sheetData>
  <mergeCells count="25">
    <mergeCell ref="R1:T1"/>
    <mergeCell ref="A3:AC3"/>
    <mergeCell ref="A6:A7"/>
    <mergeCell ref="B6:B7"/>
    <mergeCell ref="C6:C7"/>
    <mergeCell ref="D6:E6"/>
    <mergeCell ref="F6:F7"/>
    <mergeCell ref="G6:G7"/>
    <mergeCell ref="H6:H7"/>
    <mergeCell ref="I6:I7"/>
    <mergeCell ref="AB6:AB7"/>
    <mergeCell ref="AC6:AC7"/>
    <mergeCell ref="W6:W7"/>
    <mergeCell ref="X6:X7"/>
    <mergeCell ref="Y6:Y7"/>
    <mergeCell ref="B190:E190"/>
    <mergeCell ref="B203:E203"/>
    <mergeCell ref="B213:E213"/>
    <mergeCell ref="Z6:Z7"/>
    <mergeCell ref="AA6:AA7"/>
    <mergeCell ref="B14:E14"/>
    <mergeCell ref="B187:E187"/>
    <mergeCell ref="J6:T6"/>
    <mergeCell ref="U6:U7"/>
    <mergeCell ref="V6:V7"/>
  </mergeCells>
  <printOptions horizontalCentered="1"/>
  <pageMargins left="7.874015748031496E-2" right="7.874015748031496E-2" top="0.78740157480314965" bottom="0.39370078740157483" header="0" footer="0.19685039370078741"/>
  <pageSetup paperSize="9" scale="62" pageOrder="overThenDown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przedsięwcięcia</vt:lpstr>
      <vt:lpstr>przedsięwcięcia!Obszar_wydruku</vt:lpstr>
      <vt:lpstr>przedsięwcięcia!Tytuły_wydruku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df0037</dc:creator>
  <cp:lastModifiedBy>df0023b</cp:lastModifiedBy>
  <cp:lastPrinted>2011-08-22T08:49:25Z</cp:lastPrinted>
  <dcterms:created xsi:type="dcterms:W3CDTF">2011-08-18T08:11:59Z</dcterms:created>
  <dcterms:modified xsi:type="dcterms:W3CDTF">2011-09-19T07:00:47Z</dcterms:modified>
</cp:coreProperties>
</file>