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20955" windowHeight="9975"/>
  </bookViews>
  <sheets>
    <sheet name="dla Dep" sheetId="1" r:id="rId1"/>
  </sheets>
  <externalReferences>
    <externalReference r:id="rId2"/>
  </externalReferences>
  <definedNames>
    <definedName name="_xlnm.Print_Area" localSheetId="0">'dla Dep'!$A$1:$F$24</definedName>
    <definedName name="_xlnm.Print_Titles" localSheetId="0">'dla Dep'!$6:$7</definedName>
  </definedNames>
  <calcPr calcId="145621" fullCalcOnLoad="1"/>
</workbook>
</file>

<file path=xl/calcChain.xml><?xml version="1.0" encoding="utf-8"?>
<calcChain xmlns="http://schemas.openxmlformats.org/spreadsheetml/2006/main">
  <c r="E23" i="1" l="1"/>
  <c r="F23" i="1" s="1"/>
  <c r="D23" i="1"/>
  <c r="E22" i="1"/>
  <c r="D22" i="1"/>
  <c r="E21" i="1"/>
  <c r="D21" i="1"/>
  <c r="E20" i="1"/>
  <c r="F20" i="1" s="1"/>
  <c r="D20" i="1"/>
  <c r="E19" i="1"/>
  <c r="D19" i="1"/>
  <c r="E18" i="1"/>
  <c r="D18" i="1"/>
  <c r="E17" i="1"/>
  <c r="F17" i="1" s="1"/>
  <c r="D17" i="1"/>
  <c r="E16" i="1"/>
  <c r="D16" i="1"/>
  <c r="E15" i="1"/>
  <c r="D15" i="1"/>
  <c r="E14" i="1"/>
  <c r="F14" i="1" s="1"/>
  <c r="D14" i="1"/>
  <c r="E13" i="1"/>
  <c r="D13" i="1"/>
  <c r="E12" i="1"/>
  <c r="D12" i="1"/>
  <c r="E11" i="1"/>
  <c r="F11" i="1" s="1"/>
  <c r="D11" i="1"/>
  <c r="E10" i="1"/>
  <c r="D10" i="1"/>
  <c r="E9" i="1"/>
  <c r="D9" i="1"/>
  <c r="E8" i="1"/>
  <c r="E24" i="1" s="1"/>
  <c r="D8" i="1"/>
  <c r="F10" i="1" l="1"/>
  <c r="F13" i="1"/>
  <c r="F16" i="1"/>
  <c r="F19" i="1"/>
  <c r="F22" i="1"/>
  <c r="D24" i="1"/>
  <c r="F9" i="1"/>
  <c r="F12" i="1"/>
  <c r="F15" i="1"/>
  <c r="F18" i="1"/>
  <c r="F21" i="1"/>
  <c r="F24" i="1"/>
  <c r="F8" i="1"/>
</calcChain>
</file>

<file path=xl/sharedStrings.xml><?xml version="1.0" encoding="utf-8"?>
<sst xmlns="http://schemas.openxmlformats.org/spreadsheetml/2006/main" count="59" uniqueCount="54">
  <si>
    <t>Tabela Nr 10</t>
  </si>
  <si>
    <t>Stopień zaawansowania realizacji programów wieloletnich Województwa Warmińsko-Mazurskiego</t>
  </si>
  <si>
    <t>L.p.</t>
  </si>
  <si>
    <t>Nazwa programów wieloletnich</t>
  </si>
  <si>
    <t>Okres realizacji</t>
  </si>
  <si>
    <t xml:space="preserve">Łączne nakłady finansowe </t>
  </si>
  <si>
    <t xml:space="preserve">Wykonanie 
od początku okresu realizacji do 31.12.2013 r. </t>
  </si>
  <si>
    <t>% zaawansowania (poz. 5/4)</t>
  </si>
  <si>
    <t>4</t>
  </si>
  <si>
    <t>6</t>
  </si>
  <si>
    <t>1.</t>
  </si>
  <si>
    <t>Program współpracy międzyregionalnej INTERREG IV C</t>
  </si>
  <si>
    <t>2010-2014</t>
  </si>
  <si>
    <t>2.</t>
  </si>
  <si>
    <t>PO RYBY 2007-2013</t>
  </si>
  <si>
    <t>3.</t>
  </si>
  <si>
    <t>Program Rozwoju Obszarów Wiejskich 2007-2013</t>
  </si>
  <si>
    <t>2007-2015</t>
  </si>
  <si>
    <t>4.</t>
  </si>
  <si>
    <t>Program Operacyjny Kapitał Ludzki</t>
  </si>
  <si>
    <t>5.</t>
  </si>
  <si>
    <t>Program Operacyjny Pomoc Techniczna</t>
  </si>
  <si>
    <t>2009-2015</t>
  </si>
  <si>
    <t>6.</t>
  </si>
  <si>
    <t>Regionalny Program Operacyjny Warmia i Mazury 2007-2013</t>
  </si>
  <si>
    <t>2007-2016</t>
  </si>
  <si>
    <t>7.</t>
  </si>
  <si>
    <t>Program Operacyjny Rozwój Polski Wschodniej 2007-2013</t>
  </si>
  <si>
    <t>2010-2015</t>
  </si>
  <si>
    <t>8.</t>
  </si>
  <si>
    <t>Program Współpracy Transgranicznej Litwa-Polska 2007-2013</t>
  </si>
  <si>
    <t>2008-2015</t>
  </si>
  <si>
    <t>9.</t>
  </si>
  <si>
    <t>Program Współpracy Transgranicznej Litwa-Polska-Rosja na lata 2007-2013</t>
  </si>
  <si>
    <t>10.</t>
  </si>
  <si>
    <t>Program Współpracy Transnarodowej Region Morza Bałtyckiego 2007-2013</t>
  </si>
  <si>
    <t>2009-2014</t>
  </si>
  <si>
    <t>11.</t>
  </si>
  <si>
    <t>Program Współpracy Transgranicznej Południowy Bałtyk 2007-2013</t>
  </si>
  <si>
    <t>12.</t>
  </si>
  <si>
    <t xml:space="preserve"> LIFE+</t>
  </si>
  <si>
    <t>2011-2014</t>
  </si>
  <si>
    <t>13.</t>
  </si>
  <si>
    <t>Program Operacyjny Infrastruktura i Środowisko 2007-2013</t>
  </si>
  <si>
    <t>2011-2015</t>
  </si>
  <si>
    <t>14.</t>
  </si>
  <si>
    <t>Program Operacyjny Innowacyjna Gospodarka</t>
  </si>
  <si>
    <t>15.</t>
  </si>
  <si>
    <t>Fundusz wsparcia Inicjatyw Lokalnych, Międzyregionalnych i Transgranicznych w Euroregionie Niemen</t>
  </si>
  <si>
    <t>2011-2012</t>
  </si>
  <si>
    <t>16.</t>
  </si>
  <si>
    <t>Mechanizm Finansowy Europejskiego Obszaru Gospodarczego oraz Norweski Mechanizm Finansowy</t>
  </si>
  <si>
    <t>2012-2016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</si>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</sst>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rgb="FF00B050"/>
      <name val="Times New Roman"/>
      <family val="1"/>
      <charset val="238"/>
    </font>
    <font>
      <sz val="10"/>
      <color rgb="FF00B050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/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/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3" fontId="5" fillId="2" borderId="2" xfId="0" applyNumberFormat="1" applyFont="1" applyFill="1" applyBorder="1" applyAlignment="1">
      <alignment horizontal="right" vertical="center" wrapText="1"/>
    </xf>
    <xf numFmtId="10" fontId="5" fillId="2" borderId="2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3" fontId="5" fillId="2" borderId="3" xfId="0" applyNumberFormat="1" applyFont="1" applyFill="1" applyBorder="1" applyAlignment="1">
      <alignment horizontal="right" vertical="center" wrapText="1"/>
    </xf>
    <xf numFmtId="0" fontId="3" fillId="2" borderId="0" xfId="0" applyFont="1" applyFill="1"/>
    <xf numFmtId="0" fontId="3" fillId="2" borderId="2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3" fontId="3" fillId="2" borderId="3" xfId="0" applyNumberFormat="1" applyFont="1" applyFill="1" applyBorder="1" applyAlignment="1">
      <alignment horizontal="right" vertical="center" wrapText="1"/>
    </xf>
    <xf numFmtId="10" fontId="3" fillId="2" borderId="2" xfId="0" applyNumberFormat="1" applyFont="1" applyFill="1" applyBorder="1" applyAlignment="1">
      <alignment horizontal="right" vertical="center"/>
    </xf>
    <xf numFmtId="3" fontId="1" fillId="2" borderId="0" xfId="0" applyNumberFormat="1" applyFont="1" applyFill="1"/>
    <xf numFmtId="3" fontId="1" fillId="2" borderId="0" xfId="0" applyNumberFormat="1" applyFont="1" applyFill="1" applyAlignment="1">
      <alignment wrapText="1"/>
    </xf>
    <xf numFmtId="3" fontId="1" fillId="2" borderId="0" xfId="0" applyNumberFormat="1" applyFont="1" applyFill="1" applyAlignment="1">
      <alignment horizontal="right" wrapText="1"/>
    </xf>
    <xf numFmtId="0" fontId="1" fillId="2" borderId="0" xfId="0" applyFont="1" applyFill="1" applyAlignment="1">
      <alignment horizontal="right" wrapText="1"/>
    </xf>
    <xf numFmtId="3" fontId="2" fillId="2" borderId="0" xfId="0" applyNumberFormat="1" applyFont="1" applyFill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.golon\Moje%20dokumenty\ROK\Rok%202013\Wykonanie\roczne\Tab%20Nr%2010%20st.re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a Dep"/>
      <sheetName val="Wieloletnie"/>
    </sheetNames>
    <sheetDataSet>
      <sheetData sheetId="0"/>
      <sheetData sheetId="1">
        <row r="4">
          <cell r="C4">
            <v>219827496</v>
          </cell>
          <cell r="D4">
            <v>133820828</v>
          </cell>
        </row>
        <row r="14">
          <cell r="C14">
            <v>447890582</v>
          </cell>
          <cell r="D14">
            <v>378466543</v>
          </cell>
        </row>
        <row r="24">
          <cell r="C24">
            <v>1818347187</v>
          </cell>
          <cell r="D24">
            <v>1078542329</v>
          </cell>
        </row>
        <row r="35">
          <cell r="C35">
            <v>2933158</v>
          </cell>
          <cell r="D35">
            <v>1989866</v>
          </cell>
        </row>
        <row r="45">
          <cell r="C45">
            <v>869714</v>
          </cell>
          <cell r="D45">
            <v>390175</v>
          </cell>
        </row>
        <row r="55">
          <cell r="C55">
            <v>826674</v>
          </cell>
          <cell r="D55">
            <v>675629</v>
          </cell>
        </row>
        <row r="65">
          <cell r="D65">
            <v>419736</v>
          </cell>
        </row>
        <row r="69">
          <cell r="C69">
            <v>109286</v>
          </cell>
        </row>
        <row r="70">
          <cell r="C70">
            <v>82937</v>
          </cell>
        </row>
        <row r="71">
          <cell r="C71">
            <v>163954</v>
          </cell>
        </row>
        <row r="72">
          <cell r="C72">
            <v>63559</v>
          </cell>
        </row>
        <row r="73">
          <cell r="C73">
            <v>211618</v>
          </cell>
        </row>
        <row r="75">
          <cell r="C75">
            <v>27936195</v>
          </cell>
          <cell r="D75">
            <v>2499158</v>
          </cell>
        </row>
        <row r="85">
          <cell r="C85">
            <v>996749</v>
          </cell>
          <cell r="D85">
            <v>822023</v>
          </cell>
        </row>
        <row r="95">
          <cell r="C95">
            <v>398531260</v>
          </cell>
          <cell r="D95">
            <v>29738511</v>
          </cell>
        </row>
        <row r="125">
          <cell r="C125">
            <v>3742112</v>
          </cell>
          <cell r="D125">
            <v>2203534</v>
          </cell>
        </row>
        <row r="145">
          <cell r="C145">
            <v>552603</v>
          </cell>
          <cell r="D145">
            <v>398113</v>
          </cell>
        </row>
        <row r="155">
          <cell r="C155">
            <v>31253</v>
          </cell>
          <cell r="D155">
            <v>31253</v>
          </cell>
        </row>
        <row r="165">
          <cell r="C165">
            <v>101692953</v>
          </cell>
          <cell r="D165">
            <v>62941535</v>
          </cell>
        </row>
        <row r="176">
          <cell r="C176">
            <v>941691</v>
          </cell>
          <cell r="D176">
            <v>467223</v>
          </cell>
        </row>
        <row r="186">
          <cell r="C186">
            <v>31070206</v>
          </cell>
          <cell r="D186">
            <v>198627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abSelected="1" view="pageBreakPreview" zoomScaleNormal="100" workbookViewId="0">
      <selection activeCell="I3" sqref="I3"/>
    </sheetView>
  </sheetViews>
  <sheetFormatPr defaultRowHeight="12.75" x14ac:dyDescent="0.2"/>
  <cols>
    <col min="1" max="1" width="4.140625" style="1" customWidth="1"/>
    <col min="2" max="2" width="72" style="2" customWidth="1"/>
    <col min="3" max="3" width="9.5703125" style="2" customWidth="1"/>
    <col min="4" max="4" width="16.140625" style="1" customWidth="1"/>
    <col min="5" max="5" width="16.85546875" style="1" customWidth="1"/>
    <col min="6" max="6" width="16.42578125" style="1" customWidth="1"/>
    <col min="7" max="16384" width="9.140625" style="1"/>
  </cols>
  <sheetData>
    <row r="1" spans="1:6" ht="13.5" customHeight="1" x14ac:dyDescent="0.2">
      <c r="E1" s="3"/>
      <c r="F1" s="3" t="s">
        <v>0</v>
      </c>
    </row>
    <row r="2" spans="1:6" s="4" customFormat="1" ht="5.25" customHeight="1" x14ac:dyDescent="0.2"/>
    <row r="3" spans="1:6" ht="9" customHeight="1" x14ac:dyDescent="0.2">
      <c r="B3" s="5"/>
      <c r="C3" s="5"/>
      <c r="D3" s="5"/>
      <c r="E3" s="5"/>
    </row>
    <row r="4" spans="1:6" s="8" customFormat="1" ht="30" customHeight="1" x14ac:dyDescent="0.2">
      <c r="A4" s="6" t="s">
        <v>1</v>
      </c>
      <c r="B4" s="7"/>
      <c r="C4" s="7"/>
      <c r="D4" s="7"/>
      <c r="E4" s="7"/>
      <c r="F4" s="7"/>
    </row>
    <row r="5" spans="1:6" s="9" customFormat="1" ht="16.5" customHeight="1" x14ac:dyDescent="0.2">
      <c r="B5" s="10"/>
      <c r="C5" s="10"/>
      <c r="D5" s="11"/>
      <c r="E5" s="11"/>
    </row>
    <row r="6" spans="1:6" s="14" customFormat="1" ht="60" customHeight="1" x14ac:dyDescent="0.2">
      <c r="A6" s="12" t="s">
        <v>2</v>
      </c>
      <c r="B6" s="13" t="s">
        <v>3</v>
      </c>
      <c r="C6" s="13" t="s">
        <v>4</v>
      </c>
      <c r="D6" s="13" t="s">
        <v>5</v>
      </c>
      <c r="E6" s="12" t="s">
        <v>6</v>
      </c>
      <c r="F6" s="12" t="s">
        <v>7</v>
      </c>
    </row>
    <row r="7" spans="1:6" s="17" customFormat="1" ht="6.75" customHeight="1" x14ac:dyDescent="0.2">
      <c r="A7" s="15">
        <v>1</v>
      </c>
      <c r="B7" s="15">
        <v>2</v>
      </c>
      <c r="C7" s="15">
        <v>3</v>
      </c>
      <c r="D7" s="16" t="s">
        <v>8</v>
      </c>
      <c r="E7" s="15">
        <v>5</v>
      </c>
      <c r="F7" s="16" t="s">
        <v>9</v>
      </c>
    </row>
    <row r="8" spans="1:6" s="22" customFormat="1" ht="23.25" customHeight="1" x14ac:dyDescent="0.2">
      <c r="A8" s="18" t="s">
        <v>10</v>
      </c>
      <c r="B8" s="19" t="s">
        <v>11</v>
      </c>
      <c r="C8" s="18" t="s">
        <v>12</v>
      </c>
      <c r="D8" s="20">
        <f>SUM([1]Wieloletnie!C66:C74)</f>
        <v>631354</v>
      </c>
      <c r="E8" s="20">
        <f>[1]Wieloletnie!D65</f>
        <v>419736</v>
      </c>
      <c r="F8" s="21">
        <f t="shared" ref="F8:F24" si="0">E8/D8</f>
        <v>0.66481878629105062</v>
      </c>
    </row>
    <row r="9" spans="1:6" s="22" customFormat="1" ht="23.25" customHeight="1" x14ac:dyDescent="0.2">
      <c r="A9" s="18" t="s">
        <v>13</v>
      </c>
      <c r="B9" s="19" t="s">
        <v>14</v>
      </c>
      <c r="C9" s="18" t="s">
        <v>12</v>
      </c>
      <c r="D9" s="20">
        <f>[1]Wieloletnie!C125</f>
        <v>3742112</v>
      </c>
      <c r="E9" s="20">
        <f>[1]Wieloletnie!D125</f>
        <v>2203534</v>
      </c>
      <c r="F9" s="21">
        <f t="shared" si="0"/>
        <v>0.58884768815043487</v>
      </c>
    </row>
    <row r="10" spans="1:6" s="22" customFormat="1" ht="23.25" customHeight="1" x14ac:dyDescent="0.2">
      <c r="A10" s="18" t="s">
        <v>15</v>
      </c>
      <c r="B10" s="19" t="s">
        <v>16</v>
      </c>
      <c r="C10" s="18" t="s">
        <v>17</v>
      </c>
      <c r="D10" s="20">
        <f>[1]Wieloletnie!C4</f>
        <v>219827496</v>
      </c>
      <c r="E10" s="20">
        <f>[1]Wieloletnie!D4</f>
        <v>133820828</v>
      </c>
      <c r="F10" s="21">
        <f t="shared" si="0"/>
        <v>0.60875382031372449</v>
      </c>
    </row>
    <row r="11" spans="1:6" s="22" customFormat="1" ht="23.25" customHeight="1" x14ac:dyDescent="0.2">
      <c r="A11" s="18" t="s">
        <v>18</v>
      </c>
      <c r="B11" s="19" t="s">
        <v>19</v>
      </c>
      <c r="C11" s="18" t="s">
        <v>17</v>
      </c>
      <c r="D11" s="20">
        <f>[1]Wieloletnie!C14</f>
        <v>447890582</v>
      </c>
      <c r="E11" s="20">
        <f>[1]Wieloletnie!D14</f>
        <v>378466543</v>
      </c>
      <c r="F11" s="21">
        <f t="shared" si="0"/>
        <v>0.84499777001339138</v>
      </c>
    </row>
    <row r="12" spans="1:6" s="22" customFormat="1" ht="23.25" customHeight="1" x14ac:dyDescent="0.2">
      <c r="A12" s="18" t="s">
        <v>20</v>
      </c>
      <c r="B12" s="19" t="s">
        <v>21</v>
      </c>
      <c r="C12" s="18" t="s">
        <v>22</v>
      </c>
      <c r="D12" s="20">
        <f>[1]Wieloletnie!C35</f>
        <v>2933158</v>
      </c>
      <c r="E12" s="20">
        <f>[1]Wieloletnie!D35</f>
        <v>1989866</v>
      </c>
      <c r="F12" s="21">
        <f t="shared" si="0"/>
        <v>0.67840395914573981</v>
      </c>
    </row>
    <row r="13" spans="1:6" s="22" customFormat="1" ht="23.25" customHeight="1" x14ac:dyDescent="0.2">
      <c r="A13" s="18" t="s">
        <v>23</v>
      </c>
      <c r="B13" s="19" t="s">
        <v>24</v>
      </c>
      <c r="C13" s="18" t="s">
        <v>25</v>
      </c>
      <c r="D13" s="20">
        <f>[1]Wieloletnie!C24</f>
        <v>1818347187</v>
      </c>
      <c r="E13" s="20">
        <f>[1]Wieloletnie!D24</f>
        <v>1078542329</v>
      </c>
      <c r="F13" s="21">
        <f t="shared" si="0"/>
        <v>0.59314433278247214</v>
      </c>
    </row>
    <row r="14" spans="1:6" s="22" customFormat="1" ht="23.25" customHeight="1" x14ac:dyDescent="0.2">
      <c r="A14" s="18" t="s">
        <v>26</v>
      </c>
      <c r="B14" s="19" t="s">
        <v>27</v>
      </c>
      <c r="C14" s="18" t="s">
        <v>28</v>
      </c>
      <c r="D14" s="20">
        <f>[1]Wieloletnie!C95</f>
        <v>398531260</v>
      </c>
      <c r="E14" s="20">
        <f>[1]Wieloletnie!D95</f>
        <v>29738511</v>
      </c>
      <c r="F14" s="21">
        <f t="shared" si="0"/>
        <v>7.4620271945543243E-2</v>
      </c>
    </row>
    <row r="15" spans="1:6" s="22" customFormat="1" ht="23.25" customHeight="1" x14ac:dyDescent="0.2">
      <c r="A15" s="18" t="s">
        <v>29</v>
      </c>
      <c r="B15" s="19" t="s">
        <v>30</v>
      </c>
      <c r="C15" s="18" t="s">
        <v>31</v>
      </c>
      <c r="D15" s="20">
        <f>[1]Wieloletnie!C45</f>
        <v>869714</v>
      </c>
      <c r="E15" s="20">
        <f>[1]Wieloletnie!D45</f>
        <v>390175</v>
      </c>
      <c r="F15" s="21">
        <f t="shared" si="0"/>
        <v>0.44862449034970114</v>
      </c>
    </row>
    <row r="16" spans="1:6" s="22" customFormat="1" ht="27" customHeight="1" x14ac:dyDescent="0.2">
      <c r="A16" s="18" t="s">
        <v>32</v>
      </c>
      <c r="B16" s="19" t="s">
        <v>33</v>
      </c>
      <c r="C16" s="18" t="s">
        <v>28</v>
      </c>
      <c r="D16" s="20">
        <f>[1]Wieloletnie!C75</f>
        <v>27936195</v>
      </c>
      <c r="E16" s="20">
        <f>[1]Wieloletnie!D75</f>
        <v>2499158</v>
      </c>
      <c r="F16" s="21">
        <f t="shared" si="0"/>
        <v>8.9459498689782202E-2</v>
      </c>
    </row>
    <row r="17" spans="1:6" s="22" customFormat="1" ht="27" customHeight="1" x14ac:dyDescent="0.2">
      <c r="A17" s="18" t="s">
        <v>34</v>
      </c>
      <c r="B17" s="19" t="s">
        <v>35</v>
      </c>
      <c r="C17" s="18" t="s">
        <v>36</v>
      </c>
      <c r="D17" s="20">
        <f>[1]Wieloletnie!C55</f>
        <v>826674</v>
      </c>
      <c r="E17" s="20">
        <f>[1]Wieloletnie!D55</f>
        <v>675629</v>
      </c>
      <c r="F17" s="21">
        <f t="shared" si="0"/>
        <v>0.81728589504447946</v>
      </c>
    </row>
    <row r="18" spans="1:6" s="22" customFormat="1" ht="23.25" customHeight="1" x14ac:dyDescent="0.2">
      <c r="A18" s="18" t="s">
        <v>37</v>
      </c>
      <c r="B18" s="19" t="s">
        <v>38</v>
      </c>
      <c r="C18" s="18" t="s">
        <v>36</v>
      </c>
      <c r="D18" s="20">
        <f>[1]Wieloletnie!C85</f>
        <v>996749</v>
      </c>
      <c r="E18" s="20">
        <f>[1]Wieloletnie!D85</f>
        <v>822023</v>
      </c>
      <c r="F18" s="21">
        <f t="shared" si="0"/>
        <v>0.82470411307159575</v>
      </c>
    </row>
    <row r="19" spans="1:6" s="22" customFormat="1" ht="23.25" customHeight="1" x14ac:dyDescent="0.2">
      <c r="A19" s="18" t="s">
        <v>39</v>
      </c>
      <c r="B19" s="19" t="s">
        <v>40</v>
      </c>
      <c r="C19" s="23" t="s">
        <v>41</v>
      </c>
      <c r="D19" s="24">
        <f>[1]Wieloletnie!C145</f>
        <v>552603</v>
      </c>
      <c r="E19" s="24">
        <f>[1]Wieloletnie!D145</f>
        <v>398113</v>
      </c>
      <c r="F19" s="21">
        <f t="shared" si="0"/>
        <v>0.72043220901804728</v>
      </c>
    </row>
    <row r="20" spans="1:6" s="22" customFormat="1" ht="23.25" customHeight="1" x14ac:dyDescent="0.2">
      <c r="A20" s="18" t="s">
        <v>42</v>
      </c>
      <c r="B20" s="19" t="s">
        <v>43</v>
      </c>
      <c r="C20" s="23" t="s">
        <v>44</v>
      </c>
      <c r="D20" s="24">
        <f>[1]Wieloletnie!C165</f>
        <v>101692953</v>
      </c>
      <c r="E20" s="24">
        <f>[1]Wieloletnie!D165</f>
        <v>62941535</v>
      </c>
      <c r="F20" s="21">
        <f t="shared" si="0"/>
        <v>0.61893703686626156</v>
      </c>
    </row>
    <row r="21" spans="1:6" s="22" customFormat="1" ht="23.25" customHeight="1" x14ac:dyDescent="0.2">
      <c r="A21" s="18" t="s">
        <v>45</v>
      </c>
      <c r="B21" s="19" t="s">
        <v>46</v>
      </c>
      <c r="C21" s="23" t="s">
        <v>44</v>
      </c>
      <c r="D21" s="24">
        <f>[1]Wieloletnie!C176</f>
        <v>941691</v>
      </c>
      <c r="E21" s="24">
        <f>[1]Wieloletnie!D176</f>
        <v>467223</v>
      </c>
      <c r="F21" s="21">
        <f t="shared" si="0"/>
        <v>0.49615319674925212</v>
      </c>
    </row>
    <row r="22" spans="1:6" s="22" customFormat="1" ht="30" customHeight="1" x14ac:dyDescent="0.2">
      <c r="A22" s="18" t="s">
        <v>47</v>
      </c>
      <c r="B22" s="19" t="s">
        <v>48</v>
      </c>
      <c r="C22" s="23" t="s">
        <v>49</v>
      </c>
      <c r="D22" s="24">
        <f>[1]Wieloletnie!C155</f>
        <v>31253</v>
      </c>
      <c r="E22" s="24">
        <f>[1]Wieloletnie!D155</f>
        <v>31253</v>
      </c>
      <c r="F22" s="21">
        <f>E22/D22</f>
        <v>1</v>
      </c>
    </row>
    <row r="23" spans="1:6" s="22" customFormat="1" ht="30" customHeight="1" x14ac:dyDescent="0.2">
      <c r="A23" s="18" t="s">
        <v>50</v>
      </c>
      <c r="B23" s="19" t="s">
        <v>51</v>
      </c>
      <c r="C23" s="23" t="s">
        <v>52</v>
      </c>
      <c r="D23" s="24">
        <f>[1]Wieloletnie!C186</f>
        <v>31070206</v>
      </c>
      <c r="E23" s="24">
        <f>[1]Wieloletnie!D186</f>
        <v>198627</v>
      </c>
      <c r="F23" s="21">
        <f t="shared" si="0"/>
        <v>6.3928446435147553E-3</v>
      </c>
    </row>
    <row r="24" spans="1:6" s="25" customFormat="1" ht="25.5" customHeight="1" x14ac:dyDescent="0.2">
      <c r="B24" s="26" t="s">
        <v>53</v>
      </c>
      <c r="C24" s="27"/>
      <c r="D24" s="28">
        <f>SUM(D8:D23)</f>
        <v>3056821187</v>
      </c>
      <c r="E24" s="28">
        <f>SUM(E8:E23)</f>
        <v>1693605083</v>
      </c>
      <c r="F24" s="29">
        <f t="shared" si="0"/>
        <v>0.55404126685673882</v>
      </c>
    </row>
    <row r="26" spans="1:6" s="30" customFormat="1" x14ac:dyDescent="0.2">
      <c r="B26" s="32"/>
      <c r="C26" s="32"/>
    </row>
    <row r="27" spans="1:6" s="30" customFormat="1" x14ac:dyDescent="0.2">
      <c r="B27" s="31"/>
      <c r="C27" s="31"/>
    </row>
    <row r="28" spans="1:6" s="30" customFormat="1" x14ac:dyDescent="0.2">
      <c r="B28" s="31"/>
      <c r="C28" s="31"/>
    </row>
    <row r="29" spans="1:6" s="30" customFormat="1" x14ac:dyDescent="0.2">
      <c r="B29" s="31"/>
      <c r="C29" s="31"/>
    </row>
    <row r="30" spans="1:6" s="30" customFormat="1" x14ac:dyDescent="0.2">
      <c r="B30" s="31"/>
      <c r="C30" s="31"/>
    </row>
    <row r="31" spans="1:6" s="30" customFormat="1" x14ac:dyDescent="0.2">
      <c r="B31" s="31"/>
      <c r="C31" s="31"/>
    </row>
    <row r="32" spans="1:6" s="30" customFormat="1" x14ac:dyDescent="0.2">
      <c r="B32" s="32"/>
      <c r="C32" s="32"/>
    </row>
    <row r="33" spans="2:4" x14ac:dyDescent="0.2">
      <c r="B33" s="33"/>
      <c r="C33" s="33"/>
      <c r="D33" s="30"/>
    </row>
    <row r="34" spans="2:4" x14ac:dyDescent="0.2">
      <c r="B34" s="33"/>
      <c r="C34" s="33"/>
      <c r="D34" s="34"/>
    </row>
  </sheetData>
  <mergeCells count="2">
    <mergeCell ref="B3:E3"/>
    <mergeCell ref="A4:F4"/>
  </mergeCells>
  <printOptions horizontalCentered="1"/>
  <pageMargins left="0.70866141732283472" right="0.70866141732283472" top="0.98425196850393704" bottom="0.70866141732283472" header="0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dla Dep</vt:lpstr>
      <vt:lpstr>'dla Dep'!Obszar_wydruku</vt:lpstr>
      <vt:lpstr>'dla Dep'!Tytuły_wydruku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b.kaczmarczyk</dc:creator>
  <cp:lastModifiedBy>b.kaczmarczyk</cp:lastModifiedBy>
  <dcterms:created xsi:type="dcterms:W3CDTF">2014-04-08T13:13:54Z</dcterms:created>
  <dcterms:modified xsi:type="dcterms:W3CDTF">2014-04-08T13:14:19Z</dcterms:modified>
</cp:coreProperties>
</file>