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21360" windowHeight="9855"/>
  </bookViews>
  <sheets>
    <sheet name="Zalacznik Nr 1" sheetId="1" r:id="rId1"/>
    <sheet name="Dział" sheetId="2" r:id="rId2"/>
    <sheet name="Rozdz" sheetId="3" r:id="rId3"/>
    <sheet name="Paragraf.dochód" sheetId="4" r:id="rId4"/>
    <sheet name="Paragraf.wydatek" sheetId="5" r:id="rId5"/>
    <sheet name="4P" sheetId="6" r:id="rId6"/>
    <sheet name="Nazwa.Dep" sheetId="7" r:id="rId7"/>
    <sheet name="Formuły" sheetId="10" r:id="rId8"/>
  </sheets>
  <externalReferences>
    <externalReference r:id="rId9"/>
    <externalReference r:id="rId10"/>
    <externalReference r:id="rId11"/>
  </externalReferences>
  <definedNames>
    <definedName name="_xlnm._FilterDatabase" localSheetId="0" hidden="1">'Zalacznik Nr 1'!$A:$I</definedName>
    <definedName name="§">Paragraf.wydatek!$A:$A</definedName>
    <definedName name="B_M">[1]Paragraf.dochód!#REF!</definedName>
    <definedName name="czwartaP">'4P'!$A:$A</definedName>
    <definedName name="Dział">Dział!$A:$A</definedName>
    <definedName name="_xlnm.Criteria" localSheetId="0">'Zalacznik Nr 1'!#REF!</definedName>
    <definedName name="Nazwa">[2]Nazwa.Dep!#REF!</definedName>
    <definedName name="Nr">#REF!</definedName>
    <definedName name="_xlnm.Print_Area" localSheetId="0">'Zalacznik Nr 1'!$A$1:$I$127</definedName>
    <definedName name="Paragraf">Paragraf.dochód!$A:$A</definedName>
    <definedName name="Rozdz">Rozdz!$A:$A</definedName>
    <definedName name="Rozdział">[1]Rozdz!$A$1:$A$65536</definedName>
    <definedName name="Symb">Nazwa.Dep!$D$1:$D$3</definedName>
    <definedName name="Symbol">Nazwa.Dep!$A:$A</definedName>
    <definedName name="_xlnm.Print_Titles" localSheetId="0">'Zalacznik Nr 1'!$11:$11</definedName>
    <definedName name="Znak">Nazwa.Dep!$D:$D</definedName>
  </definedNames>
  <calcPr calcId="145621"/>
</workbook>
</file>

<file path=xl/calcChain.xml><?xml version="1.0" encoding="utf-8"?>
<calcChain xmlns="http://schemas.openxmlformats.org/spreadsheetml/2006/main">
  <c r="G81" i="1" l="1"/>
  <c r="F78" i="1"/>
  <c r="F77" i="1"/>
  <c r="F76" i="1"/>
  <c r="E76" i="1"/>
  <c r="E77" i="1"/>
  <c r="E78" i="1"/>
  <c r="I78" i="1"/>
  <c r="H77" i="1"/>
  <c r="H76" i="1" s="1"/>
  <c r="G77" i="1"/>
  <c r="G76" i="1"/>
  <c r="I76" i="1" l="1"/>
  <c r="I77" i="1"/>
  <c r="G64" i="1" l="1"/>
  <c r="G63" i="1" s="1"/>
  <c r="F21" i="1" l="1"/>
  <c r="I21" i="1" s="1"/>
  <c r="F69" i="1"/>
  <c r="F68" i="1"/>
  <c r="I68" i="1" s="1"/>
  <c r="F67" i="1"/>
  <c r="F66" i="1"/>
  <c r="I66" i="1" s="1"/>
  <c r="F65" i="1"/>
  <c r="I65" i="1" s="1"/>
  <c r="F64" i="1"/>
  <c r="F63" i="1"/>
  <c r="H19" i="1"/>
  <c r="G19" i="1"/>
  <c r="E21" i="1"/>
  <c r="I67" i="1"/>
  <c r="I69" i="1"/>
  <c r="H64" i="1"/>
  <c r="H63" i="1" s="1"/>
  <c r="E68" i="1"/>
  <c r="E69" i="1"/>
  <c r="E66" i="1"/>
  <c r="E67" i="1"/>
  <c r="J65" i="1"/>
  <c r="J67" i="1" s="1"/>
  <c r="E65" i="1"/>
  <c r="E64" i="1"/>
  <c r="E63" i="1"/>
  <c r="I64" i="1" l="1"/>
  <c r="I63" i="1"/>
  <c r="F89" i="1" l="1"/>
  <c r="F88" i="1"/>
  <c r="I88" i="1" s="1"/>
  <c r="F87" i="1"/>
  <c r="F86" i="1"/>
  <c r="F22" i="1"/>
  <c r="I90" i="1"/>
  <c r="H89" i="1"/>
  <c r="H87" i="1"/>
  <c r="H86" i="1" s="1"/>
  <c r="G89" i="1"/>
  <c r="G87" i="1"/>
  <c r="E86" i="1"/>
  <c r="E87" i="1"/>
  <c r="E88" i="1"/>
  <c r="E89" i="1"/>
  <c r="E90" i="1"/>
  <c r="H25" i="1"/>
  <c r="G25" i="1"/>
  <c r="H23" i="1"/>
  <c r="G23" i="1"/>
  <c r="G22" i="1" l="1"/>
  <c r="I89" i="1"/>
  <c r="H22" i="1"/>
  <c r="I87" i="1"/>
  <c r="G86" i="1"/>
  <c r="I86" i="1" s="1"/>
  <c r="F93" i="1"/>
  <c r="F92" i="1"/>
  <c r="F91" i="1"/>
  <c r="H92" i="1"/>
  <c r="H91" i="1" s="1"/>
  <c r="G92" i="1"/>
  <c r="G91" i="1" s="1"/>
  <c r="H80" i="1"/>
  <c r="F81" i="1"/>
  <c r="F80" i="1"/>
  <c r="F79" i="1"/>
  <c r="H79" i="1"/>
  <c r="G80" i="1"/>
  <c r="G79" i="1" s="1"/>
  <c r="H83" i="1" l="1"/>
  <c r="H82" i="1" s="1"/>
  <c r="G83" i="1"/>
  <c r="F85" i="1"/>
  <c r="F84" i="1"/>
  <c r="F83" i="1"/>
  <c r="F82" i="1"/>
  <c r="G82" i="1" l="1"/>
  <c r="H74" i="1" l="1"/>
  <c r="G74" i="1"/>
  <c r="H71" i="1"/>
  <c r="G71" i="1"/>
  <c r="F75" i="1"/>
  <c r="F74" i="1"/>
  <c r="F73" i="1"/>
  <c r="F72" i="1"/>
  <c r="F71" i="1"/>
  <c r="F70" i="1"/>
  <c r="F127" i="1" s="1"/>
  <c r="F20" i="1"/>
  <c r="F19" i="1"/>
  <c r="F18" i="1"/>
  <c r="F17" i="1"/>
  <c r="F16" i="1"/>
  <c r="F15" i="1"/>
  <c r="F14" i="1"/>
  <c r="F13" i="1"/>
  <c r="H14" i="1"/>
  <c r="H13" i="1" s="1"/>
  <c r="G14" i="1"/>
  <c r="G13" i="1" s="1"/>
  <c r="H18" i="1"/>
  <c r="G18" i="1"/>
  <c r="H70" i="1" l="1"/>
  <c r="H127" i="1" s="1"/>
  <c r="H59" i="1"/>
  <c r="G59" i="1"/>
  <c r="F59" i="1"/>
  <c r="G70" i="1"/>
  <c r="G127" i="1" s="1"/>
  <c r="E72" i="1"/>
  <c r="E73" i="1"/>
  <c r="E74" i="1"/>
  <c r="E75" i="1"/>
  <c r="E82" i="1"/>
  <c r="E83" i="1"/>
  <c r="E84" i="1"/>
  <c r="E85" i="1"/>
  <c r="E79" i="1"/>
  <c r="E80" i="1"/>
  <c r="E81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71" i="1"/>
  <c r="E70" i="1"/>
  <c r="E15" i="1"/>
  <c r="E16" i="1"/>
  <c r="E17" i="1"/>
  <c r="E18" i="1"/>
  <c r="E19" i="1"/>
  <c r="E20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14" i="1"/>
  <c r="E13" i="1"/>
  <c r="J70" i="1" l="1"/>
  <c r="J71" i="1" s="1"/>
  <c r="J72" i="1" s="1"/>
  <c r="J73" i="1" s="1"/>
  <c r="J74" i="1" s="1"/>
  <c r="J75" i="1" s="1"/>
  <c r="J82" i="1" s="1"/>
  <c r="J11" i="1"/>
  <c r="J13" i="1"/>
  <c r="J83" i="1" l="1"/>
  <c r="J84" i="1" s="1"/>
  <c r="J85" i="1" s="1"/>
  <c r="J79" i="1" s="1"/>
  <c r="J80" i="1" s="1"/>
  <c r="J81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76" i="1"/>
  <c r="J77" i="1" s="1"/>
  <c r="J78" i="1" s="1"/>
  <c r="J14" i="1"/>
  <c r="J15" i="1" s="1"/>
  <c r="J16" i="1" s="1"/>
  <c r="J17" i="1" s="1"/>
  <c r="J18" i="1" s="1"/>
  <c r="J19" i="1" s="1"/>
  <c r="J20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l="1"/>
  <c r="J58" i="1" s="1"/>
  <c r="J59" i="1" s="1"/>
  <c r="J60" i="1" s="1"/>
  <c r="J63" i="1"/>
  <c r="J64" i="1" s="1"/>
  <c r="I126" i="1" l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1" i="1"/>
  <c r="I80" i="1"/>
  <c r="I79" i="1"/>
  <c r="I85" i="1"/>
  <c r="I84" i="1"/>
  <c r="I83" i="1"/>
  <c r="I82" i="1"/>
  <c r="I75" i="1"/>
  <c r="I74" i="1"/>
  <c r="I73" i="1"/>
  <c r="I72" i="1"/>
  <c r="I71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0" i="1"/>
  <c r="I19" i="1"/>
  <c r="I18" i="1"/>
  <c r="I17" i="1"/>
  <c r="I16" i="1"/>
  <c r="I15" i="1"/>
  <c r="I14" i="1"/>
  <c r="I13" i="1"/>
  <c r="I59" i="1" l="1"/>
  <c r="I70" i="1" l="1"/>
  <c r="I127" i="1" l="1"/>
</calcChain>
</file>

<file path=xl/sharedStrings.xml><?xml version="1.0" encoding="utf-8"?>
<sst xmlns="http://schemas.openxmlformats.org/spreadsheetml/2006/main" count="1710" uniqueCount="1127">
  <si>
    <t>Załącznik Nr 1</t>
  </si>
  <si>
    <t>Warmińsko-Mazurskiego</t>
  </si>
  <si>
    <t>w zł</t>
  </si>
  <si>
    <t>Dz.</t>
  </si>
  <si>
    <t>Rozdz.</t>
  </si>
  <si>
    <t>§</t>
  </si>
  <si>
    <t>4P</t>
  </si>
  <si>
    <t>Wyszczególnienie</t>
  </si>
  <si>
    <t>Plan przed zmianami</t>
  </si>
  <si>
    <t>Zmniejszenia</t>
  </si>
  <si>
    <t>Zwiększenia</t>
  </si>
  <si>
    <t>Plan po zmianach</t>
  </si>
  <si>
    <t>DOCHODY</t>
  </si>
  <si>
    <t>Ogółem</t>
  </si>
  <si>
    <t>WYDATKI</t>
  </si>
  <si>
    <t>Rozdz.1</t>
  </si>
  <si>
    <t>bieżące</t>
  </si>
  <si>
    <t>majątkowe</t>
  </si>
  <si>
    <t>poręczenia</t>
  </si>
  <si>
    <t>odsetki</t>
  </si>
  <si>
    <t>&gt;0</t>
  </si>
  <si>
    <t>&lt;&gt;618</t>
  </si>
  <si>
    <t>&lt;&gt;620</t>
  </si>
  <si>
    <t>&lt;&gt;622</t>
  </si>
  <si>
    <t>&lt;&gt;626</t>
  </si>
  <si>
    <t>&lt;&gt;628</t>
  </si>
  <si>
    <t>&lt;&gt;629</t>
  </si>
  <si>
    <t>&lt;&gt;630</t>
  </si>
  <si>
    <t>&lt;&gt;631</t>
  </si>
  <si>
    <t>&lt;&gt;632</t>
  </si>
  <si>
    <t>&lt;&gt;633</t>
  </si>
  <si>
    <t>&lt;&gt;641</t>
  </si>
  <si>
    <t>&lt;&gt;642</t>
  </si>
  <si>
    <t>&lt;&gt;643</t>
  </si>
  <si>
    <t>&lt;&gt;651</t>
  </si>
  <si>
    <t>&lt;&gt;652</t>
  </si>
  <si>
    <t>&lt;&gt;653</t>
  </si>
  <si>
    <t>&lt;&gt;661</t>
  </si>
  <si>
    <t>&lt;&gt;662</t>
  </si>
  <si>
    <t>&lt;&gt;663</t>
  </si>
  <si>
    <t>&lt;&gt;664</t>
  </si>
  <si>
    <t>&lt;&gt;665</t>
  </si>
  <si>
    <t>&lt;&gt;801</t>
  </si>
  <si>
    <t>&lt;&gt;802</t>
  </si>
  <si>
    <t>&lt;&gt;806</t>
  </si>
  <si>
    <t>&lt;&gt;807</t>
  </si>
  <si>
    <t>&lt;&gt;810</t>
  </si>
  <si>
    <t>&lt;&gt;811</t>
  </si>
  <si>
    <t>&lt;&gt;812</t>
  </si>
  <si>
    <t>&lt;&gt;813</t>
  </si>
  <si>
    <t>&lt;&gt;601</t>
  </si>
  <si>
    <t>&lt;&gt;605</t>
  </si>
  <si>
    <t>&lt;&gt;606</t>
  </si>
  <si>
    <t>&lt;&gt;613</t>
  </si>
  <si>
    <t>&lt;&gt;614</t>
  </si>
  <si>
    <t>&lt;&gt;617</t>
  </si>
  <si>
    <t>&lt;&gt;680</t>
  </si>
  <si>
    <t>&lt;&gt;621</t>
  </si>
  <si>
    <t>&lt;&gt;623</t>
  </si>
  <si>
    <t>Rolnictwo i łowiectwo</t>
  </si>
  <si>
    <t>Leśnictwo</t>
  </si>
  <si>
    <t>Rybołówstwo i rybactwo</t>
  </si>
  <si>
    <t>Górnictwo i kopalnictwo</t>
  </si>
  <si>
    <t>Przetwórstwo przemysłowe</t>
  </si>
  <si>
    <t>Wytwarzanie i zaopatrywanie w energię elektryczną, gaz i wodę</t>
  </si>
  <si>
    <t>Handel</t>
  </si>
  <si>
    <t>Hotele i restauracje</t>
  </si>
  <si>
    <t>Transport i łączność</t>
  </si>
  <si>
    <t>Turystyka</t>
  </si>
  <si>
    <t>Gospodarka mieszkaniowa</t>
  </si>
  <si>
    <t>Działalność usługowa</t>
  </si>
  <si>
    <t>Informatyka</t>
  </si>
  <si>
    <t>Nauka</t>
  </si>
  <si>
    <t>Administracja publiczna</t>
  </si>
  <si>
    <t>Obrona narodowa</t>
  </si>
  <si>
    <t>Obowiązkowe ubezpieczenia społeczne</t>
  </si>
  <si>
    <t>Bezpieczeństwo publiczne i ochrona przeciwpożarowa</t>
  </si>
  <si>
    <t>Wymiar sprawiedliwości</t>
  </si>
  <si>
    <t>Dochody od osób prawnych, od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</si>
  <si>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</si>
  <si>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</si>
  <si>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</si>
  <si>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Szkolnictwo wyższe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</si>
  <si>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</si>
  <si>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</si>
  <si>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</si>
  <si>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</si>
  <si>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</si>
  <si>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</si>
  <si>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</si>
  <si>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>Kultura fizyczna</t>
  </si>
  <si>
    <t>Centrum Doradztwa Rolniczego</t>
  </si>
  <si>
    <t>Wojewódzkie ośrodki doradztwa rolniczego</t>
  </si>
  <si>
    <t>Biura geodezji i terenów rolnych</t>
  </si>
  <si>
    <t>Prace geodezyjno-urządzeniowe na potrzeby rolnictwa</t>
  </si>
  <si>
    <t>Zarządy melioracji i urządzeń wodnych</t>
  </si>
  <si>
    <t>Zakłady konserwacji urządzeń wodnych i melioracji</t>
  </si>
  <si>
    <t>Melioracje wodne</t>
  </si>
  <si>
    <t>Spółki wodne</t>
  </si>
  <si>
    <t>Infrastruktura wodociągowa i sanitacyjna wsi</t>
  </si>
  <si>
    <t>Krajowa Stacja Chemiczno-Rolnicza</t>
  </si>
  <si>
    <t>Centralny Ośrodek Badania Odmian Roślin Uprawnych</t>
  </si>
  <si>
    <t>Postęp biologiczny w produkcji roślinnej</t>
  </si>
  <si>
    <t>Ochrona roślin</t>
  </si>
  <si>
    <t>Rolnictwo ekologiczne</t>
  </si>
  <si>
    <t>Krajowe Centrum Hodowli Zwierząt</t>
  </si>
  <si>
    <t>Postęp biologiczny w produkcji zwierzęcej</t>
  </si>
  <si>
    <t>Główny Inspektorat Weterynarii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</si>
  <si>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</si>
  <si>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</si>
  <si>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Dopłaty do ubezpieczeń upraw rolnych i zwierząt gospodarskich</t>
  </si>
  <si>
    <t>Agencja Restrukturyzacji i Modernizacji Rolnictwa</t>
  </si>
  <si>
    <t>(uchylony)</t>
  </si>
  <si>
    <t>Dopłaty do oprocentowania kredytów na cele rolnicze</t>
  </si>
  <si>
    <t>Izby rolnicze</t>
  </si>
  <si>
    <t>Grupy producentów rolnych</t>
  </si>
  <si>
    <t>Inspekcja Ochrony Roślin i Nasiennictwa</t>
  </si>
  <si>
    <t>Wojewódzkie inspektoraty weterynarii</t>
  </si>
  <si>
    <t>Powiatowe inspektoraty weterynarii</t>
  </si>
  <si>
    <t>Graniczne inspektoraty weterynarii</t>
  </si>
  <si>
    <t>Restrukturyzacja i modernizacja sektora żywnościowego oraz rozwój obszarów wiejskich</t>
  </si>
  <si>
    <t>Płatności uzupełniające do gruntów rolnych</t>
  </si>
  <si>
    <t>Rozwój obszarów wiejskich</t>
  </si>
  <si>
    <t>Pozostałe zadania Wspólnej Polityki Rolnej</t>
  </si>
  <si>
    <t>Opłaty cukrowe</t>
  </si>
  <si>
    <t>Program Rozwoju Obszarów Wiejskich 2007-2013</t>
  </si>
  <si>
    <t>Wyłączenie z produkcji gruntów rolnych</t>
  </si>
  <si>
    <t>Usuwanie skutków klęsk żywiołowych</t>
  </si>
  <si>
    <t>Pomoc zagraniczna</t>
  </si>
  <si>
    <t>Działalność badawczo-rozwojowa</t>
  </si>
  <si>
    <t>Dochody państwowej jednostki budżetowej uzyskane z tytułu przejętych zadań, które w 2010 r. były finansowane z rachunku dochodów własnych</t>
  </si>
  <si>
    <t>Dochody państwowej jednostki budżetowej uzyskane z tytułu przejętych zadań, które w 2010 r. były realizowane przez gospodarstwa pomocnicze</t>
  </si>
  <si>
    <t>Pozostała działalność</t>
  </si>
  <si>
    <t>Gospodarka leśna</t>
  </si>
  <si>
    <t>Nadzór nad gospodarką leśną</t>
  </si>
  <si>
    <t>Biuro Nasiennictwa Leśnego</t>
  </si>
  <si>
    <t>Rybołówstwo</t>
  </si>
  <si>
    <t>Rybactwo</t>
  </si>
  <si>
    <t>Państwowa Straż Rybacka</t>
  </si>
  <si>
    <t>Inspektoraty rybołówstwa morskiego</t>
  </si>
  <si>
    <t>Zarybianie polskich obszarów morskich</t>
  </si>
  <si>
    <t>Organizacje producentów rybnych</t>
  </si>
  <si>
    <t>Rybołówstwo i przetwórstwo ryb</t>
  </si>
  <si>
    <t>Pozostałe zadania Wspólnej Polityki Rybackiej</t>
  </si>
  <si>
    <t>Program Operacyjny Zrównoważony rozwój sektora rybołówstwa i nadbrzeżnych obszarów rybackich 2007-2013</t>
  </si>
  <si>
    <t>Górnictwo węgla kamiennego</t>
  </si>
  <si>
    <t>Górnictwo węgla brunatnego</t>
  </si>
  <si>
    <t>Kopalnictwo rud cynkowo-ołowiowych</t>
  </si>
  <si>
    <t>Kopalnictwo minerałów dla przemysłu chemicznego oraz do produkcji nawozów</t>
  </si>
  <si>
    <t>Produkcja soli</t>
  </si>
  <si>
    <t>Pozostałe górnictwo i kopalnictwo</t>
  </si>
  <si>
    <t>Drukarnie</t>
  </si>
  <si>
    <t>Wydawanie podręczników szkolnych i akademickich</t>
  </si>
  <si>
    <t>Zadania w zakresie bezpiecznego wykorzystania energii atomowej</t>
  </si>
  <si>
    <t>Stacje ratownictwa chemicznego</t>
  </si>
  <si>
    <t>Hutnictwo</t>
  </si>
  <si>
    <t>Naprawa i konserwacja sprzętu medycznego</t>
  </si>
  <si>
    <t>Rozwój przedsiębiorczości</t>
  </si>
  <si>
    <t>Polska Agencja Rozwoju Przedsiębiorczości</t>
  </si>
  <si>
    <t>Rozwój kadr nowoczesnej gospodarki i przedsiębiorczości</t>
  </si>
  <si>
    <t>Wsparcie finansowe inwestycji</t>
  </si>
  <si>
    <t>Rozliczenie kosztów przedsięwzięć realizowanych za granicą</t>
  </si>
  <si>
    <t>Dopłaty do odsetek od kredytów na finansowanie kontraktów eksportowych</t>
  </si>
  <si>
    <t>Rozliczenia z tytułu gwarantowanych przez Skarb Państwa ubezpieczeń eksportowych</t>
  </si>
  <si>
    <t>Rozliczenia związane z systemem dopłat do oprocentowania kredytów eksportowych o stałych stopach procentowych</t>
  </si>
  <si>
    <t>Wspieranie polskiego eksportu poprzez udzielanie przez Bank Gospodarstwa Krajowego kredytów eksportowych</t>
  </si>
  <si>
    <t>Dostarczanie ciepła</t>
  </si>
  <si>
    <t>Dostarczanie wody</t>
  </si>
  <si>
    <t>Dostarczanie energii elektrycznej</t>
  </si>
  <si>
    <t>Dostarczanie paliw gazowych</t>
  </si>
  <si>
    <t>Inspekcja Handlowa</t>
  </si>
  <si>
    <t>Agencja Rynku Rolnego</t>
  </si>
  <si>
    <t>Agencja Rezerw Materiałowych</t>
  </si>
  <si>
    <t>Utrzymanie obowiązkowych zapasów paliw ciekłych</t>
  </si>
  <si>
    <t>Promocja eksportu</t>
  </si>
  <si>
    <t>Zadania Wspólnej Polityki Rolnej</t>
  </si>
  <si>
    <t>Schroniska turystyczne</t>
  </si>
  <si>
    <t>Kempingi, pola biwakowe</t>
  </si>
  <si>
    <t>Bary mleczne</t>
  </si>
  <si>
    <t>Krajowe pasażerskie przewozy kolejowe</t>
  </si>
  <si>
    <t>Infrastruktura kolejowa</t>
  </si>
  <si>
    <t>Krajowe pasażerskie przewozy autobusowe</t>
  </si>
  <si>
    <t>Lokalny transport zbiorowy</t>
  </si>
  <si>
    <t>Autostrady płatne</t>
  </si>
  <si>
    <t>Drogi publiczne krajowe</t>
  </si>
  <si>
    <t>Generalna Dyrekcja Dróg Krajowych i Autostrad</t>
  </si>
  <si>
    <t>Drogi publiczne wojewódzkie</t>
  </si>
  <si>
    <t>Drogi publiczne powiatowe</t>
  </si>
  <si>
    <t>Drogi publiczne w miastach na prawach powiatu (w rozdziale nie ujmuje się wydatków na drogi gminne)</t>
  </si>
  <si>
    <t>Drogi publiczne gminne</t>
  </si>
  <si>
    <t>Drogi wewnętrzne</t>
  </si>
  <si>
    <t>Przejścia graniczne</t>
  </si>
  <si>
    <t>Infrastruktura portowa</t>
  </si>
  <si>
    <t>Urzędy żeglugi śródlądowej</t>
  </si>
  <si>
    <t>Urzędy morskie</t>
  </si>
  <si>
    <t>Ratownictwo morskie</t>
  </si>
  <si>
    <t>Operatorzy pocztowi</t>
  </si>
  <si>
    <t>Urząd Komunikacji Elektronicznej</t>
  </si>
  <si>
    <t>Zadania w zakresie telekomunikacji</t>
  </si>
  <si>
    <t>Infrastruktura telekomunikacyjna</t>
  </si>
  <si>
    <t>Inspekcja Transportu Drogowego</t>
  </si>
  <si>
    <t>Urząd Lotnictwa Cywilnego</t>
  </si>
  <si>
    <t>Fundusz Żeglugi Śródlądowej i Fundusz Rezerwowy</t>
  </si>
  <si>
    <t>Polska Agencja Żeglugi Powietrznej</t>
  </si>
  <si>
    <t>Ośrodki informacji turystycznej</t>
  </si>
  <si>
    <t>Polska Organizacja Turystyczna</t>
  </si>
  <si>
    <t>Zadania w zakresie upowszechniania turystyki</t>
  </si>
  <si>
    <t>Zakłady gospodarki mieszkaniowej</t>
  </si>
  <si>
    <t>Różne jednostki obsługi gospodarki mieszkaniowej</t>
  </si>
  <si>
    <t>Gospodarka gruntami i nieruchomościami</t>
  </si>
  <si>
    <t>Agencja Nieruchomości Rolnych</t>
  </si>
  <si>
    <t>Wojskowa Agencja Mieszkaniowa</t>
  </si>
  <si>
    <t>Umorzenie kredytów mieszkaniowych</t>
  </si>
  <si>
    <t>Refundacja premii gwarancyjnych oraz premii za systematyczne oszczędzanie</t>
  </si>
  <si>
    <t>Premie za systematyczne oszczędzanie na mieszkaniowych książeczkach oszczędnościowych</t>
  </si>
  <si>
    <t>Wykup odsetek od kredytów mieszkaniowych</t>
  </si>
  <si>
    <t>Fundusz Termomodernizacji i Remontów</t>
  </si>
  <si>
    <t>Towarzystwa budownictwa społecznego</t>
  </si>
  <si>
    <t>Fundusz Dopłat</t>
  </si>
  <si>
    <t>Refundacja spółdzielniom mieszkaniowym kosztów prac związanych z podziałem nieruchomości oraz ewidencją gruntów i budynków</t>
  </si>
  <si>
    <t>Zespoły usług projektowych</t>
  </si>
  <si>
    <t>Jednostki organizacji i nadzoru inwestycyjnego</t>
  </si>
  <si>
    <t>Biura planowania przestrzennego</t>
  </si>
  <si>
    <t>Plany zagospodarowania przestrzennego</t>
  </si>
  <si>
    <t>Prace geologiczne (nieinwestycyjne)</t>
  </si>
  <si>
    <t>Ośrodki dokumentacji geodezyjnej i kartograficznej</t>
  </si>
  <si>
    <t>Prace geodezyjne i kartograficzne (nieinwestycyjne)</t>
  </si>
  <si>
    <t>Opracowania geodezyjne i kartograficzne</t>
  </si>
  <si>
    <t>Nadzór budowlany</t>
  </si>
  <si>
    <t>Krajowy Zarząd Gospodarki Wodnej</t>
  </si>
  <si>
    <t>Polskie Centrum Akredytacji</t>
  </si>
  <si>
    <t>Regionalne zarządy gospodarki wodnej</t>
  </si>
  <si>
    <t>Państwowa służba hydrologiczno-meteorologiczna</t>
  </si>
  <si>
    <t>Organizacja targów i wystaw</t>
  </si>
  <si>
    <t>Główny Urząd Geodezji i Kartografii</t>
  </si>
  <si>
    <t>Fundusz Gospodarki Zasobem Geodezyjnym i Kartograficznym</t>
  </si>
  <si>
    <t>Centrum Badania Opinii Społecznej</t>
  </si>
  <si>
    <t>Agencja Mienia Wojskowego</t>
  </si>
  <si>
    <t>Cmentarze</t>
  </si>
  <si>
    <t>Zakłady techniki obliczeniowej</t>
  </si>
  <si>
    <t>Inne jednostki usług informatycznych</t>
  </si>
  <si>
    <t>Projekty badawcze i celowe w dziedzinie nauk przyrodniczych</t>
  </si>
  <si>
    <t>Projekty badawcze i celowe w dziedzinie nauk technicznych</t>
  </si>
  <si>
    <t>Projekty badawcze i celowe w dziedzinie nauk społecznych, humanistycznych i ścisłych</t>
  </si>
  <si>
    <t>Działalność statutowa i inwestycyjna jednostek naukowych</t>
  </si>
  <si>
    <t>Działalność upowszechniająca naukę</t>
  </si>
  <si>
    <t>Współpraca naukowa z zagranicą</t>
  </si>
  <si>
    <t>Narodowe Centrum Badań i Rozwoju</t>
  </si>
  <si>
    <t>Narodowe Centrum Nauki</t>
  </si>
  <si>
    <t>Działalność organów i korporacji uczonych Polskiej Akademii Nauk</t>
  </si>
  <si>
    <t>Działalność pomocniczych jednostek naukowych i innych jednostek organizacyjnych Polskiej Akademii Nauk</t>
  </si>
  <si>
    <t>Urzędy naczelnych i centralnych organów administracji rządowej</t>
  </si>
  <si>
    <t>Polski Komitet Normalizacyjny</t>
  </si>
  <si>
    <t>Prokuratoria Generalna Skarbu Państwa</t>
  </si>
  <si>
    <t>Rządowe Centrum Legislacji</t>
  </si>
  <si>
    <t>Jednostki terenowe podległe naczelnym i centralnym organom administracji rządowej</t>
  </si>
  <si>
    <t>Izby skarbowe</t>
  </si>
  <si>
    <t>Urzędy skarbowe</t>
  </si>
  <si>
    <t>Urzędy kontroli skarbowej</t>
  </si>
  <si>
    <t>Urzędy wojewódzkie</t>
  </si>
  <si>
    <t>Izby celne i urzędy celne</t>
  </si>
  <si>
    <t>Egzekucja administracyjna należności pieniężnych</t>
  </si>
  <si>
    <t>Regionalne izby obrachunkowe</t>
  </si>
  <si>
    <t>Samorządowe kolegia odwoławcze</t>
  </si>
  <si>
    <t>Samorządowe sejmiki województw</t>
  </si>
  <si>
    <t>Urzędy marszałkowskie</t>
  </si>
  <si>
    <t>Rady powiatów</t>
  </si>
  <si>
    <t>Starostwa powiatowe</t>
  </si>
  <si>
    <t>Rady gmin (miast i miast na prawach powiatu)</t>
  </si>
  <si>
    <t>Urzędy gmin (miast i miast na prawach powiatu)</t>
  </si>
  <si>
    <t>Kwalifikacja wojskowa</t>
  </si>
  <si>
    <t>Komisje egzaminacyjne</t>
  </si>
  <si>
    <t>Wybory Prezydenta Rzeczypospolitej Polskiej</t>
  </si>
  <si>
    <t>Wybory do Sejmu i Senatu</t>
  </si>
  <si>
    <t>Wybory do rad gmin, rad powiatów i sejmików województw, wybory wójtów, burmistrzów i prezydentów miast oraz referenda gminne, powiatowe i wojewódzkie</t>
  </si>
  <si>
    <t>Referenda ogólnokrajowe i konstytucyjne</t>
  </si>
  <si>
    <t>Wybory do Parlamentu Europejskiego</t>
  </si>
  <si>
    <t>Spis powszechny i inne</t>
  </si>
  <si>
    <t>Placówki zagraniczne</t>
  </si>
  <si>
    <t>Działalność informacyjna i kulturalna prowadzona za granicą</t>
  </si>
  <si>
    <t>Operacje pokojowe</t>
  </si>
  <si>
    <t>Ośrodek Studiów Wschodnich</t>
  </si>
  <si>
    <t>Polski Instytut Spraw Międzynarodowych</t>
  </si>
  <si>
    <t>Polski Komitet do spraw UNESCO</t>
  </si>
  <si>
    <t>Krajowa Szkoła Administracji Publicznej</t>
  </si>
  <si>
    <t>Rada do Spraw Uchodźców</t>
  </si>
  <si>
    <t>Centrum Personalizacji Dokumentów</t>
  </si>
  <si>
    <t>Centrum Rozwoju Zasobów Ludzkich</t>
  </si>
  <si>
    <t>Centrum Partnerstwa Społecznego "Dialog"</t>
  </si>
  <si>
    <t>Urząd do Spraw Cudzoziemców</t>
  </si>
  <si>
    <t>Rada do Spraw Polaków na Wschodzie</t>
  </si>
  <si>
    <t>Promocja jednostek samorządu terytorialnego</t>
  </si>
  <si>
    <t>Przygotowanie i sprawowanie przewodnictwa w Radzie Unii Europejskiej</t>
  </si>
  <si>
    <t>Władza Wdrażająca Programy Europejskie</t>
  </si>
  <si>
    <t>Urzędy naczelnych organów władzy państwowej, kontroli i ochrony prawa</t>
  </si>
  <si>
    <t>Naczelne organy sądownictwa</t>
  </si>
  <si>
    <t>Biuro Bezpieczeństwa Narodowego</t>
  </si>
  <si>
    <t>Krajowa Rada Sądownictwa</t>
  </si>
  <si>
    <t>Rzecznik Interesu Publicznego</t>
  </si>
  <si>
    <t>Odznaczenia państwowe</t>
  </si>
  <si>
    <t>Jednostki podległe Instytutowi Pamięci Narodowej - Komisji Ścigania Zbrodni przeciwko Narodowi Polskiemu</t>
  </si>
  <si>
    <t>Wojska Lądowe</t>
  </si>
  <si>
    <t>Siły Powietrzne</t>
  </si>
  <si>
    <t>Marynarka Wojenna</t>
  </si>
  <si>
    <t>Centralne wsparcie</t>
  </si>
  <si>
    <t>Żandarmeria Wojskowa</t>
  </si>
  <si>
    <t>Ordynariat Polowy Wojska Polskiego</t>
  </si>
  <si>
    <t>Prawosławny Ordynariat Wojska Polskiego</t>
  </si>
  <si>
    <t>Ewangelickie Duszpasterstwo Wojskowe</t>
  </si>
  <si>
    <t>Pozostałe wydatki obronne</t>
  </si>
  <si>
    <t>Dowodzenie i kierowanie Siłami Zbrojnymi Rzeczypospolitej Polskiej</t>
  </si>
  <si>
    <t>Wykonywanie funkcji Państwa Gospodarza (HNS)</t>
  </si>
  <si>
    <t>Zadania związane z utrzymaniem mocy rezerwowych ze względu na potrzeby Sił Zbrojnych Rzeczypospolitej Polskiej</t>
  </si>
  <si>
    <t>Wojskowe Misje Pokojowe</t>
  </si>
  <si>
    <t>Służba Wywiadu Wojskowego</t>
  </si>
  <si>
    <t>Służba Kontrwywiadu Wojskowego</t>
  </si>
  <si>
    <t>Wojska Specjalne</t>
  </si>
  <si>
    <t>Zabezpieczenie wojsk</t>
  </si>
  <si>
    <t>Projekty badawcze i celowe w dziedzinie obronności</t>
  </si>
  <si>
    <t>Świadczenia pieniężne z zaopatrzenia emerytalnego</t>
  </si>
  <si>
    <t>Uposażenia prokuratorów w stanie spoczynku oraz uposażenia rodzinne</t>
  </si>
  <si>
    <t>Fundusz Ubezpieczeń Społecznych</t>
  </si>
  <si>
    <t>Fundusz Emerytalno-Rentowy</t>
  </si>
  <si>
    <t>Fundusz Prewencji i Rehabilitacji</t>
  </si>
  <si>
    <t>Fundusz Administracyjny</t>
  </si>
  <si>
    <t>Fundusz Rezerwy Demograficznej</t>
  </si>
  <si>
    <t>Składki na ubezpieczenia społeczne</t>
  </si>
  <si>
    <t>Fundusz Emerytur Pomostowych</t>
  </si>
  <si>
    <t>Renty strukturalne</t>
  </si>
  <si>
    <t>Uposażenia sędziów w stanie spoczynku oraz uposażenia rodzinne</t>
  </si>
  <si>
    <t>Świadczenia finansowane z budżetu państwa zlecone do wypłaty Zakładowi Ubezpieczeń Społecznych i Kasie Rolniczego Ubezpieczenia Społecznego</t>
  </si>
  <si>
    <t>Komenda Główna Policji</t>
  </si>
  <si>
    <t>Jednostki terenowe Policji</t>
  </si>
  <si>
    <t>Komendy wojewódzkie Policji</t>
  </si>
  <si>
    <t>Komendy powiatowe Policji</t>
  </si>
  <si>
    <t>Straż Graniczna</t>
  </si>
  <si>
    <t>Biuro Ochrony Rządu</t>
  </si>
  <si>
    <t>Komenda Główna Państwowej Straży Pożarnej</t>
  </si>
  <si>
    <t>Komendy wojewódzkie Państwowej Straży Pożarnej</t>
  </si>
  <si>
    <t>Komendy powiatowe Państwowej Straży Pożarnej</t>
  </si>
  <si>
    <t>Ochotnicze straże pożarne</t>
  </si>
  <si>
    <t>Pozostałe jednostki ochrony przeciwpożarowej</t>
  </si>
  <si>
    <t>Obrona cywilna</t>
  </si>
  <si>
    <t>Zadania ratownictwa górskiego i wodnego</t>
  </si>
  <si>
    <t>Straż gminna (miejska)</t>
  </si>
  <si>
    <t>Organizacja Traktatu Północnoatlantyckiego</t>
  </si>
  <si>
    <t>Agencja Bezpieczeństwa Wewnętrznego</t>
  </si>
  <si>
    <t>Agencja Wywiadu</t>
  </si>
  <si>
    <t>Centralne Biuro Antykorupcyjne</t>
  </si>
  <si>
    <t>Zarządzanie kryzysowe</t>
  </si>
  <si>
    <t>Krajowe Biuro Informacji i Poszukiwań Polskiego Czerwonego Krzyża</t>
  </si>
  <si>
    <t>Centralne administracyjne jednostki wymiaru sprawiedliwości i prokuratury</t>
  </si>
  <si>
    <t>Jednostki sądownictwa powszechnego</t>
  </si>
  <si>
    <t>Sądy wojskowe</t>
  </si>
  <si>
    <t>Izby morskie</t>
  </si>
  <si>
    <t>Jednostki powszechne prokuratury</t>
  </si>
  <si>
    <t>Wojskowe jednostki organizacyjne prokuratury</t>
  </si>
  <si>
    <t>Instytuty naukowe resortu sprawiedliwości</t>
  </si>
  <si>
    <t>Więziennictwo</t>
  </si>
  <si>
    <t>Zakłady dla nieletnich</t>
  </si>
  <si>
    <t>Krajowa Szkoła Sądownictwa i Prokuratury</t>
  </si>
  <si>
    <t>Wpływy z podatku dochodowego od osób fizycznych</t>
  </si>
  <si>
    <t>Wpływy z podatku dochodowego od banków i pozostałych instytucji finansowych oraz wpłaty z zysku Narodowego Banku Polskiego</t>
  </si>
  <si>
    <t>Wpływy z podatku dochodowego od pozostałych osób prawnych i innych jednostek organizacyjnych</t>
  </si>
  <si>
    <t>Wpływy z podatku dochodowego od osób fizycznych pobieranego w wysokości 19 % od dochodów z pozarolniczej działalności gospodarczej</t>
  </si>
  <si>
    <t>Wpłaty z zysku przedsiębiorstw i jednoosobowych spółek</t>
  </si>
  <si>
    <t>Wpływy z podatku akcyzowego od alkoholu etylowego</t>
  </si>
  <si>
    <t>Wpływy z podatku akcyzowego od wina, pozostałych napojów fermentowanych i wyrobów pośrednich</t>
  </si>
  <si>
    <t>Wpływy z podatku akcyzowego od piwa</t>
  </si>
  <si>
    <t>Wpływy z podatku akcyzowego od paliw silnikowych</t>
  </si>
  <si>
    <t>Wpływy z podatku akcyzowego od samochodów osobowych</t>
  </si>
  <si>
    <t>Wpływy z podatku akcyzowego od wyrobów tytoniowych</t>
  </si>
  <si>
    <t>Wpływy z podatku akcyzowego od pozostałych wyrobów objętych podatkiem akcyzowym</t>
  </si>
  <si>
    <t>Wpływy z gier</t>
  </si>
  <si>
    <t>Wpływy z podatku rolnego, podatku leśnego, podatku od czynności cywilnoprawnych, podatków i opłat lokalnych od osób prawnych i innych jednostek organizacyjnych</t>
  </si>
  <si>
    <t>Wpływy z podatku rolnego, podatku leśnego, podatku od spadków i darowizn, podatku od czynności cywilnoprawnych oraz podatków i opłat lokalnych od osób fizycznych</t>
  </si>
  <si>
    <t>Wpływy z innych podatków od innych jednostek (poza wymienionymi w wyodrębnionych rozdziałach)</t>
  </si>
  <si>
    <t>Wpływy z innych opłat stanowiących dochody jednostek samorządu terytorialnego na podstawie ustaw</t>
  </si>
  <si>
    <t>Wpływy z różnych rozliczeń</t>
  </si>
  <si>
    <t>Wpływy z rozliczeń jednostek budżetowych z tytułu potrąceń</t>
  </si>
  <si>
    <t>Udziały gmin w podatkach stanowiących dochód budżetu państwa</t>
  </si>
  <si>
    <t>Udziały powiatów w podatkach stanowiących dochód budżetu państwa</t>
  </si>
  <si>
    <t>Udziały województw w podatkach stanowiących dochód budżetu państwa</t>
  </si>
  <si>
    <t>Dywidendy</t>
  </si>
  <si>
    <t>Wpływy z podatku akcyzowego od energii elektrycznej</t>
  </si>
  <si>
    <t>Wpływy z podatku akcyzowego od olejów opałowych</t>
  </si>
  <si>
    <t>Wpływy z podatku akcyzowego od gazu</t>
  </si>
  <si>
    <t>Wpływy z podatku akcyzowego od olejów smarowych i pozostałych olejów</t>
  </si>
  <si>
    <t>Wpłaty z podatku od towarów i usług od importu towarów rozliczane przez urzędy celne</t>
  </si>
  <si>
    <t>Wpłaty ze zryczałtowanego podatku od towarów i usług pobrane przez urzędy skarbowe od usług taksówek osobowych</t>
  </si>
  <si>
    <t>Wpłaty z podatku od towarów i usług pobrane przez urzędy skarbowe jako dodatkowe zobowiązanie podatkowe z tytułu nieprawidłowości popełnianych przez podatnika przy rozliczaniu podatku (sankcje)</t>
  </si>
  <si>
    <t>Pozostałe wpłaty z podatku od towarów i usług pobrane przez urzędy skarbowe</t>
  </si>
  <si>
    <t>Zwroty podatku od towarów i usług rozliczane przez urzędy skarbowe</t>
  </si>
  <si>
    <t>Rozliczenia w podatku od towarów i usług z tytułu kas rejestrujących</t>
  </si>
  <si>
    <t>Zwroty osobom fizycznym niektórych wydatków związanych z budownictwem mieszkaniowym</t>
  </si>
  <si>
    <t>Podatek dochodowy od osób fizycznych przekazany przez urzędy skarbowe na rzecz organizacji pożytku publicznego</t>
  </si>
  <si>
    <t>Obsługa zadłużenia zagranicznego, należności i innych operacji zagranicznych</t>
  </si>
  <si>
    <t>Obsługa papierów wartościowych, kredytów i pożyczek jednostek samorządu terytorialnego</t>
  </si>
  <si>
    <t>Obsługa skarbowych papierów wartościowych oraz innych instrumentów finansowych na rynku krajowym</t>
  </si>
  <si>
    <t>Rozliczenia z tytułu poręczeń i gwarancji udzielonych przez Skarb Państwa lub jednostkę samorządu terytorialnego</t>
  </si>
  <si>
    <t>Obsługa krajowych pożyczek i kredytów pozostałych jednostek sektora finansów publicznych i jednostek spoza sektora finansów publicznych</t>
  </si>
  <si>
    <t>Część oświatowa subwencji ogólnej dla jednostek samorządu terytorialnego</t>
  </si>
  <si>
    <t>Uzupełnienie subwencji ogólnej dla jednostek samorządu terytorialnego</t>
  </si>
  <si>
    <t>Część wyrównawcza subwencji ogólnej dla powiatów</t>
  </si>
  <si>
    <t>Część wyrównawcza subwencji ogólnej dla województw</t>
  </si>
  <si>
    <t>Część rekompensująca subwencji ogólnej dla gmin</t>
  </si>
  <si>
    <t>Część wyrównawcza subwencji ogólnej dla gmin</t>
  </si>
  <si>
    <t>Rozliczenia wpływów z podatków od dochodów osiąganych z działalności gospodarczej prowadzonej na terenie specjalnych stref ekonomicznych w części podlegającej przekazaniu na rachunek Funduszu Strefowego</t>
  </si>
  <si>
    <t>Rozliczenia między jednostkami samorządu terytorialnego</t>
  </si>
  <si>
    <t>Uzupełnienie funduszy statutowych banków państwowych i innych instytucji finansowych</t>
  </si>
  <si>
    <t>Rozliczenia z tytułu rachunków clearingowych, barterowych i specjalnych oraz różnice kooficjentowe</t>
  </si>
  <si>
    <t>Rozliczenia z międzynarodowymi organizacjami finansowymi</t>
  </si>
  <si>
    <t>Rozliczenia z tytułu odpowiedzialności Skarbu Państwa za wkłady oszczędnościowe ludności</t>
  </si>
  <si>
    <t>Różne rozliczenia finansowe</t>
  </si>
  <si>
    <t>Wpływy do wyjaśnienia</t>
  </si>
  <si>
    <t>Wpływy do rozliczenia</t>
  </si>
  <si>
    <t>Ogólna rezerwa budżetowa Rady Ministrów</t>
  </si>
  <si>
    <t>Rezerwy ogólne i celowe</t>
  </si>
  <si>
    <t>Prywatyzacja</t>
  </si>
  <si>
    <t>Komisja Nadzoru Finansowego</t>
  </si>
  <si>
    <t>Fundusz Kościelny</t>
  </si>
  <si>
    <t>Partie polityczne</t>
  </si>
  <si>
    <t>Komitety wyborcze (wyborców)</t>
  </si>
  <si>
    <t>Część równoważąca subwencji ogólnej dla gmin</t>
  </si>
  <si>
    <t>Część równoważąca subwencji ogólnej dla powiatów</t>
  </si>
  <si>
    <t>Część regionalna subwencji ogólnej dla województw</t>
  </si>
  <si>
    <t>Rozliczenia z budżetem ogólnym Unii Europejskiej z tytułu środków własnych</t>
  </si>
  <si>
    <t>Euroregiony</t>
  </si>
  <si>
    <t>Regionalne Programy Operacyjne 2007-2013</t>
  </si>
  <si>
    <t>Program Operacyjny Kapitał Ludzki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</si>
  <si>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</si>
  <si>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</si>
  <si>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</si>
  <si>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</si>
  <si>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</si>
  <si>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</si>
  <si>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Gimnazja</t>
  </si>
  <si>
    <t>Gimnazja specjalne</t>
  </si>
  <si>
    <t>Dowożenie uczniów do szkół</t>
  </si>
  <si>
    <t>Zespoły obsługi ekonomiczno-administracyjnej szkół</t>
  </si>
  <si>
    <t>Licea ogólnokształcące</t>
  </si>
  <si>
    <t>Licea ogólnokształcące specjalne</t>
  </si>
  <si>
    <t>Licea profilowane</t>
  </si>
  <si>
    <t>Licea profilowane specjalne</t>
  </si>
  <si>
    <t>Szkoły zawodowe</t>
  </si>
  <si>
    <t>Kolegia pracowników służb społecznych</t>
  </si>
  <si>
    <t>Szkoły artystyczne</t>
  </si>
  <si>
    <t>Szkoły zawodowe specjalne</t>
  </si>
  <si>
    <t>Szkolnictwo polskie za granicą</t>
  </si>
  <si>
    <t>Kuratoria oświaty</t>
  </si>
  <si>
    <t>Centra kształcenia ustawicznego i praktycznego oraz ośrodki dokształcania zawodowego</t>
  </si>
  <si>
    <t>Zakłady kształcenia nauczycieli</t>
  </si>
  <si>
    <t>Ośrodki szkolenia, dokształcania i doskonalenia kadr</t>
  </si>
  <si>
    <t>Jednostki pomocnicze szkolnictwa</t>
  </si>
  <si>
    <t>Inne formy kształcenia osobno niewymienione</t>
  </si>
  <si>
    <t>Dokształcanie i doskonalenie nauczycieli</t>
  </si>
  <si>
    <t>Biblioteki pedagogiczne</t>
  </si>
  <si>
    <t>Stołówki szkolne i przedszkolne</t>
  </si>
  <si>
    <t>Uczelnie wojskowe</t>
  </si>
  <si>
    <t>Uczelnie służb państwowych</t>
  </si>
  <si>
    <t>Działalność dydaktyczna</t>
  </si>
  <si>
    <t>Jednostki pomocnicze szkolnictwa wyższego</t>
  </si>
  <si>
    <t>Pomoc materialna dla studentów i doktorantów</t>
  </si>
  <si>
    <t>Fundusz Pożyczek i Kredytów Studenckich</t>
  </si>
  <si>
    <t>Zadania projakościowe</t>
  </si>
  <si>
    <t>Szpitale ogólne</t>
  </si>
  <si>
    <t>Szpitale kliniczne</t>
  </si>
  <si>
    <t>Sanatoria</t>
  </si>
  <si>
    <t>Profilaktyczne domy zdrowia</t>
  </si>
  <si>
    <t>Zakłady opiekuńczo-lecznicze i pielęgnacyjno-opiekuńcze</t>
  </si>
  <si>
    <t>Szpitale uzdrowiskowe</t>
  </si>
  <si>
    <t>Leczenie sanatoryjno-klimatyczne</t>
  </si>
  <si>
    <t>Lecznictwo psychiatryczne</t>
  </si>
  <si>
    <t>Lecznictwo ambulatoryjne</t>
  </si>
  <si>
    <t>Lecznictwo stomatologiczne</t>
  </si>
  <si>
    <t>Inspekcja Sanitarna</t>
  </si>
  <si>
    <t>Inspekcja Farmaceutyczna</t>
  </si>
  <si>
    <t>Inspekcja do Spraw Substancji Chemicznych</t>
  </si>
  <si>
    <t>Narodowy Fundusz Zdrowia</t>
  </si>
  <si>
    <t>Urząd Rejestracji Produktów Leczniczych, Wyrobów Medycznych i Produktów Biobójczych</t>
  </si>
  <si>
    <t>Ratownictwo medyczne</t>
  </si>
  <si>
    <t>Kolumny transportu sanitarnego</t>
  </si>
  <si>
    <t>Publiczna służba krwi</t>
  </si>
  <si>
    <t>Centra zdrowia publicznego</t>
  </si>
  <si>
    <t>Medycyna pracy</t>
  </si>
  <si>
    <t>Programy polityki zdrowotnej</t>
  </si>
  <si>
    <t>Świadczenia wysokospecjalistyczne</t>
  </si>
  <si>
    <t>Zapobieganie i zwalczanie AIDS</t>
  </si>
  <si>
    <t>Zwalczanie narkomanii</t>
  </si>
  <si>
    <t>Przeciwdziałanie alkoholizmowi</t>
  </si>
  <si>
    <t>Składki na ubezpieczenie zdrowotne oraz świadczenia dla osób nieobjętych obowiązkiem ubezpieczenia zdrowotnego</t>
  </si>
  <si>
    <t>Staże i specjalizacje medyczne</t>
  </si>
  <si>
    <t>Izby wytrzeźwień</t>
  </si>
  <si>
    <t>Placówki opiekuńczo-wychowawcze</t>
  </si>
  <si>
    <t>Domy pomocy społecznej</t>
  </si>
  <si>
    <t>Ośrodki wsparcia</t>
  </si>
  <si>
    <t>Rodziny zastępcze</t>
  </si>
  <si>
    <t>Zadania w zakresie przeciwdziałania przemocy w rodzinie</t>
  </si>
  <si>
    <t>Świadczenia rodzinne, świadczenie z funduszu alimentacyjnego oraz składki na ubezpieczenia emerytalne i rentowe z ubezpieczenia społecznego</t>
  </si>
  <si>
    <t>Składki na ubezpieczenie zdrowotne opłacane za osoby pobierające niektóre świadczenia z pomocy społecznej, niektóre świadczenia rodzinne oraz za osoby uczestniczące w zajęciach w centrum integracji społecznej</t>
  </si>
  <si>
    <t>Zasiłki i pomoc w naturze oraz składki na ubezpieczenia emerytalne i rentowe</t>
  </si>
  <si>
    <t>Dodatki mieszkaniowe</t>
  </si>
  <si>
    <t>Zasiłki stałe</t>
  </si>
  <si>
    <t>Regionalne ośrodki polityki społecznej</t>
  </si>
  <si>
    <t>Powiatowe centra pomocy rodzinie</t>
  </si>
  <si>
    <t>Ośrodki pomocy społecznej</t>
  </si>
  <si>
    <t>Jednostki specjalistycznego poradnictwa, mieszkania chronione i ośrodki interwencji kryzysowej</t>
  </si>
  <si>
    <t>Ośrodki adopcyjno-opiekuńcze</t>
  </si>
  <si>
    <t>Usługi opiekuńcze i specjalistyczne usługi opiekuńcze</t>
  </si>
  <si>
    <t>Pomoc dla cudzoziemców</t>
  </si>
  <si>
    <t>Centra integracji społecznej</t>
  </si>
  <si>
    <t>Fundusz Alimentacyjny w likwidacji</t>
  </si>
  <si>
    <t>Żłobki</t>
  </si>
  <si>
    <t>Kluby dziecięce</t>
  </si>
  <si>
    <t>Dzienni opiekunowie</t>
  </si>
  <si>
    <t>Rehabilitacja zawodowa i społeczna osób niepełnosprawnych</t>
  </si>
  <si>
    <t>Zespoły do spraw orzekania o niepełnosprawności</t>
  </si>
  <si>
    <t>Fundusz Pracy</t>
  </si>
  <si>
    <t>Państwowy Fundusz Kombatantów</t>
  </si>
  <si>
    <t>Państwowy Fundusz Rehabilitacji Osób Niepełnosprawnych</t>
  </si>
  <si>
    <t>Fundusz Gwarantowanych Świadczeń Pracowniczych</t>
  </si>
  <si>
    <t>Specjalistyczne ośrodki szkoleniowo-rehabilitacyjne</t>
  </si>
  <si>
    <t>Opieka i pomoc dla Polonii i Polaków za granicą</t>
  </si>
  <si>
    <t>Wojewódzkie urzędy pracy</t>
  </si>
  <si>
    <t>Powiatowe urzędy pracy</t>
  </si>
  <si>
    <t>Pomoc dla repatriantów</t>
  </si>
  <si>
    <t>Refundacja ulg dla inwalidów wojennych i wojskowych z tytułu ubezpieczenia OC i AC</t>
  </si>
  <si>
    <t>Ochotnicze Hufce Pracy</t>
  </si>
  <si>
    <t>Renta socjalna</t>
  </si>
  <si>
    <t>Świetlice szkolne</t>
  </si>
  <si>
    <t>Specjalne ośrodki wychowawcze</t>
  </si>
  <si>
    <t>Specjalne ośrodki szkolno-wychowawcze</t>
  </si>
  <si>
    <t>Wczesne wspomaganie rozwoju dziecka</t>
  </si>
  <si>
    <t>Poradnie psychologiczno-pedagogiczne, w tym poradnie specjalistyczne</t>
  </si>
  <si>
    <t>Placówki wychowania pozaszkolnego</t>
  </si>
  <si>
    <t>Internaty i bursy szkolne</t>
  </si>
  <si>
    <t>Domy wczasów dziecięcych</t>
  </si>
  <si>
    <t>Kolonie i obozy oraz inne formy wypoczynku dzieci i młodzieży szkolnej, a także szkolenia młodzieży</t>
  </si>
  <si>
    <t>Kolonie i obozy dla młodzieży polonijnej w kraju</t>
  </si>
  <si>
    <t>Pomoc materialna dla uczniów</t>
  </si>
  <si>
    <t>Szkolne schroniska młodzieżowe</t>
  </si>
  <si>
    <t>Przeciwdziałanie i ograniczanie skutków patologii społecznej</t>
  </si>
  <si>
    <t>Ośrodki rewalidacyjno-wychowawcze</t>
  </si>
  <si>
    <t>Młodzieżowe ośrodki wychowawcze</t>
  </si>
  <si>
    <t>Młodzieżowe ośrodki socjoterapii</t>
  </si>
  <si>
    <t>Gospodarka ściekowa i ochrona wód</t>
  </si>
  <si>
    <t>Gospodarka odpadami</t>
  </si>
  <si>
    <t>Oczyszczanie miast i wsi</t>
  </si>
  <si>
    <t>Utrzymanie zieleni w miastach i gminach</t>
  </si>
  <si>
    <t>Ochrona powietrza atmosferycznego i klimatu</t>
  </si>
  <si>
    <t>Ochrona gleby i wód podziemnych</t>
  </si>
  <si>
    <t>Zmniejszenie hałasu i wibracji</t>
  </si>
  <si>
    <t>Ochrona różnorodności biologicznej i krajobrazu</t>
  </si>
  <si>
    <t>Ochrona przed promieniowaniem jonizującym</t>
  </si>
  <si>
    <t>Fundusz Ochrony Środowiska i Gospodarki Wodnej</t>
  </si>
  <si>
    <t>EKOFUNDUSZ</t>
  </si>
  <si>
    <t>Schroniska dla zwierząt</t>
  </si>
  <si>
    <t>Inspekcja Ochrony Środowiska</t>
  </si>
  <si>
    <t>Oświetlenie ulic, placów i dróg</t>
  </si>
  <si>
    <t>Agencja Rozwoju Komunalnego</t>
  </si>
  <si>
    <t>Zakłady gospodarki komunalnej</t>
  </si>
  <si>
    <t>Ochrona brzegów morskich</t>
  </si>
  <si>
    <t>Wpływy i wydatki związane z gromadzeniem środków z opłat i kar za korzystanie ze środowiska</t>
  </si>
  <si>
    <t>Wpływy i wydatki związane z gromadzeniem środków z opłat produktowych</t>
  </si>
  <si>
    <t>Fundusz Rozwoju Inwestycji Komunalnych</t>
  </si>
  <si>
    <t>Generalna Dyrekcja Ochrony Środowiska</t>
  </si>
  <si>
    <t>Regionalne dyrekcje ochrony środowiska</t>
  </si>
  <si>
    <t>Instytucje kinematografii</t>
  </si>
  <si>
    <t>Polski Instytut Sztuki Filmowej</t>
  </si>
  <si>
    <t>Zadania w zakresie kinematografii</t>
  </si>
  <si>
    <t>Działalność radiowa i telewizyjna</t>
  </si>
  <si>
    <t>Pozostałe zadania w zakresie kultury</t>
  </si>
  <si>
    <t>Teatry</t>
  </si>
  <si>
    <t>Filharmonie, orkiestry, chóry i kapele</t>
  </si>
  <si>
    <t>Domy i ośrodki kultury, świetlice i kluby</t>
  </si>
  <si>
    <t>Galerie i biura wystaw artystycznych</t>
  </si>
  <si>
    <t>Centra kultury i sztuki</t>
  </si>
  <si>
    <t>Pozostałe instytucje kultury</t>
  </si>
  <si>
    <t>Polska Agencja Prasowa</t>
  </si>
  <si>
    <t>Biblioteki</t>
  </si>
  <si>
    <t>Archiwa</t>
  </si>
  <si>
    <t>Muzea</t>
  </si>
  <si>
    <t>Ośrodki ochrony i dokumentacji zabytków</t>
  </si>
  <si>
    <t>Ochrona zabytków i opieka nad zabytkami</t>
  </si>
  <si>
    <t>Wojewódzkie Urzędy Ochrony Zabytków</t>
  </si>
  <si>
    <t>Rada Ochrony Pamięci Walk i Męczeństwa</t>
  </si>
  <si>
    <t>Narodowy Fundusz Rewaloryzacji Zabytków Krakowa</t>
  </si>
  <si>
    <t>Zarząd Rewaloryzacji Zespołów Zabytkowych Miasta Krakowa</t>
  </si>
  <si>
    <t>Parki narodowe</t>
  </si>
  <si>
    <t>Parki krajobrazowe</t>
  </si>
  <si>
    <t>Rezerwaty i pomniki przyrody</t>
  </si>
  <si>
    <t>Ogrody botaniczne i zoologiczne</t>
  </si>
  <si>
    <t>Obiekty sportowe</t>
  </si>
  <si>
    <t>Komisja do Zwalczania Dopingu w Sporcie</t>
  </si>
  <si>
    <t>Instytucje kultury fizycznej</t>
  </si>
  <si>
    <t>Zadania w zakresie kultury fizycznej</t>
  </si>
  <si>
    <t>Podatek dochodowy od osób fizycznych</t>
  </si>
  <si>
    <t>Podatek dochodowy od osób prawnych</t>
  </si>
  <si>
    <t>Zryczałtowany podatek dochodowy od osób fizycznych</t>
  </si>
  <si>
    <t>Podatek dochodowy od osób fizycznych z odpłatnego zbycia papierów wartościowych lub pochodnych instrumentów finansowych</t>
  </si>
  <si>
    <t>Podatek od gier</t>
  </si>
  <si>
    <t>Cła</t>
  </si>
  <si>
    <t>Podatek tonażowy</t>
  </si>
  <si>
    <t>Podatek akcyzowy od wyrobów nabytych wewnątrzwspólnotowo</t>
  </si>
  <si>
    <t>Podatek akcyzowy od wyrobów akcyzowych w kraju</t>
  </si>
  <si>
    <t>Podatek akcyzowy od wyrobów akcyzowych importowanych</t>
  </si>
  <si>
    <t>Wpływy z opłaty restrukturyzacyjnej</t>
  </si>
  <si>
    <t>Podatek od towarów i usług</t>
  </si>
  <si>
    <t>Podatek od nieruchomości</t>
  </si>
  <si>
    <t>Podatek rolny</t>
  </si>
  <si>
    <t>Podatek leśny</t>
  </si>
  <si>
    <t>Podatek od środków transportowych</t>
  </si>
  <si>
    <t>Podatek od działalności gospodarczej osób fizycznych, opłacany w formie karty podatkowej</t>
  </si>
  <si>
    <t>Podatek od spadków i darowizn</t>
  </si>
  <si>
    <t>Opłata od posiadania psów</t>
  </si>
  <si>
    <t>Wpływy z opłaty uzdrowiskowej, pobieranej w gminach posiadających status gminy uzdrowiskowej</t>
  </si>
  <si>
    <t>Wpływy z opłaty produktowej</t>
  </si>
  <si>
    <t>Wpływy z opłaty skarbowej</t>
  </si>
  <si>
    <t>Wpływy z opłaty komunikacyjnej</t>
  </si>
  <si>
    <t>Wpływy z opłaty targowej</t>
  </si>
  <si>
    <t>Wpływy z opłaty miejscowej</t>
  </si>
  <si>
    <t>Wpływy z opłaty eksploatacyjnej</t>
  </si>
  <si>
    <t>Wpływy z opłat za zarząd, użytkowanie i użytkowanie wieczyste nieruchomości</t>
  </si>
  <si>
    <t>Wpływy z opłat za zezwolenia na sprzedaż napojów alkoholowych</t>
  </si>
  <si>
    <t>Wpływy z innych lokalnych opłat pobieranych przez jednostki samorządu terytorialnego na podstawie odrębnych ustaw</t>
  </si>
  <si>
    <t>Podatek od czynności cywilnoprawnych</t>
  </si>
  <si>
    <t>Wpływy z opłaty eksploatacyjnej od przedsiębiorstw górniczych węgla kamiennego</t>
  </si>
  <si>
    <t>Przychody z handlu uprawnieniami do emisji</t>
  </si>
  <si>
    <t>Przychody z tytułu zagospodarowania odpadów</t>
  </si>
  <si>
    <t>Przychody z tytułu opłat i kar za substancje zubożające warstwę ozonową</t>
  </si>
  <si>
    <t>Zaległości z tytułu podatków i opłat zniesionych</t>
  </si>
  <si>
    <t>Grzywny, mandaty i inne kary pieniężne od osób fizycznych</t>
  </si>
  <si>
    <t>Grzywny i inne kary pieniężne od osób prawnych i innych jednostek organizacyjnych</t>
  </si>
  <si>
    <t>Wpływy z opłat za koncesje i licencje</t>
  </si>
  <si>
    <t>Wpływy z tytułu realizacji odpowiedzialności Skarbu Państwa za wkłady oszczędnościowe ludności</t>
  </si>
  <si>
    <t>Wpływy od rodziców z tytułu odpłatności za utrzymanie dzieci (wychowanków) w placówkach opiekuńczo-wychowawczych i w rodzinach zastępczych</t>
  </si>
  <si>
    <t>Wpływy z różnych opłat</t>
  </si>
  <si>
    <t>Wpływy ze spłat oprocentowanych pożyczek udzielonych sędziom i prokuratorom na zaspokojenie ich potrzeb mieszkaniowych</t>
  </si>
  <si>
    <t>Wpłaty z zysku Narodowego Banku Polskiego</t>
  </si>
  <si>
    <t>Wpływy z dywidend</t>
  </si>
  <si>
    <t>Dochody z najmu i dzierżawy składników majątkowych Skarbu Państwa, jednostek samorządu terytorialnego lub innych jednostek zaliczanych do sektora finansów publicznych oraz innych umów o podobnym charakterze</t>
  </si>
  <si>
    <t>Wpływy z tytułu przekształcenia prawa użytkowania wieczystego przysługującego osobom fizycznym w prawo własności</t>
  </si>
  <si>
    <t>Wpłaty z tytułu odpłatnego nabycia prawa własności oraz prawa użytkowania wieczystego nieruchomości</t>
  </si>
  <si>
    <t>Dochody ze zbycia praw majątkowych</t>
  </si>
  <si>
    <t>Wpłaty środków pozostałych po likwidacji przedsiębiorstw</t>
  </si>
  <si>
    <t>Wpływy ze składek na państwowe fundusze celowe</t>
  </si>
  <si>
    <t>Wpływy z usług</t>
  </si>
  <si>
    <t>Wpływy ze sprzedaży wyrobów</t>
  </si>
  <si>
    <t>Wpłaty zakładów pracy na PFRON</t>
  </si>
  <si>
    <t>Wpływy rekompensujące kwoty składek przekazanych na rzecz otwartych funduszy emerytalnych</t>
  </si>
  <si>
    <t>Wpływy ze sprzedaży składników majątkowych</t>
  </si>
  <si>
    <t>Odsetki za nieterminowe rozliczenia, płacone przez urzędy obsługujące organy podatkowe</t>
  </si>
  <si>
    <t>Odsetki od nieterminowych wpłat z tytułu podatków i opłat</t>
  </si>
  <si>
    <t>Pozostałe odsetki</t>
  </si>
  <si>
    <t>Otrzymane spadki, zapisy i darowizny w postaci pieniężnej</t>
  </si>
  <si>
    <t>Wpływy z różnych dochodów</t>
  </si>
  <si>
    <t>Wpływy z tytułu zwrotów wypłaconych świadczeń z funduszu alimentacyjnego</t>
  </si>
  <si>
    <t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t>
  </si>
  <si>
    <t>Przychody państwowych funduszy celowych z dopłat do stawek w grach losowych stanowiących monopol Państwa</t>
  </si>
  <si>
    <t>Różne, w tym określone ustawowo przychody państwowych funduszy celowych</t>
  </si>
  <si>
    <t>Wpływy z prywatyzacji mienia Skarbu Państwa na Fundusz Rezerwy Demograficznej</t>
  </si>
  <si>
    <t>Nierozliczone dochody otrzymane z placówek polskich za granicą</t>
  </si>
  <si>
    <t>Różnice kursowe</t>
  </si>
  <si>
    <t>Dotacje celowe otrzymane z budżetu państwa na realizację zadań bieżących z zakresu administracji rządowej oraz innych zadań zleconych gminie (związkom gmin) ustawami</t>
  </si>
  <si>
    <t>Dotacje celowe otrzymane z budżetu państwa na zadania bieżące realizowane przez gminę na podstawie porozumień z organami administracji rządowej</t>
  </si>
  <si>
    <t>Dotacje celowe otrzymane z budżetu państwa na realizację własnych zadań bieżących gmin (związków gmin)</t>
  </si>
  <si>
    <t>Dotacje celowe otrzymane z budżetu państwa na zadania bieżące z zakresu administracji rządowej oraz inne zadania zlecone ustawami realizowane przez powiat</t>
  </si>
  <si>
    <t>Dotacje celowe otrzymane z budżetu państwa na zadania bieżące realizowane przez powiat na podstawie porozumień z organami administracji rządowej</t>
  </si>
  <si>
    <t>Dotacje celowe otrzymane z budżetu państwa na realizację bieżących zadań własnych powiatu</t>
  </si>
  <si>
    <t>Dotacje celowe otrzymane z budżetu państwa na zadania bieżące z zakresu administracji rządowej oraz inne zadania zlecone ustawami realizowane przez samorząd województwa</t>
  </si>
  <si>
    <t>Dotacje celowe otrzymane z budżetu państwa na zadania bieżące realizowane przez samorząd województwa na podstawie porozumień z organami administracji rządowej</t>
  </si>
  <si>
    <t>Dotacje celowe otrzymane z budżetu państwa na realizację bieżących zadań własnych samorządu województwa</t>
  </si>
  <si>
    <t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t>
  </si>
  <si>
    <t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t>
  </si>
  <si>
    <t>Dotacja podmiotowa z budżetu otrzymana przez uczelnię publiczną lub prowadzącą studia doktoranckie jednostkę naukową na pozostałe zadania</t>
  </si>
  <si>
    <t>Dotacja otrzymana z budżetu przez instytucję gospodarki budżetowej na pierwsze wyposażenie w środki obrotowe</t>
  </si>
  <si>
    <t>Wpływy do budżetu nadwyżki środków finansowych agencji wykonawczej</t>
  </si>
  <si>
    <t>Dotacje celowe otrzymane z gminy na zadania bieżące realizowane na podstawie porozumień (umów) między jednostkami samorządu terytorialnego</t>
  </si>
  <si>
    <t>Dotacje celowe otrzymane z powiatu na zadania bieżące realizowane na podstawie porozumień (umów) między jednostkami samorządu terytorialnego</t>
  </si>
  <si>
    <t>Dotacje celowe otrzymane od samorządu województwa na zadania bieżące realizowane na podstawie porozumień (umów) między jednostkami samorządu terytorialnego</t>
  </si>
  <si>
    <t>Wpływy do budżetu części zysku państwowych osób prawnych</t>
  </si>
  <si>
    <t>Dochody budżetu państwa związane z realizacją zadań zlecanych jednostkom samorządu terytorialnego</t>
  </si>
  <si>
    <t>Dochody jednostek samorządu terytorialnego związane z realizacją zadań z zakresu administracji rządowej oraz innych zadań zleconych ustawami</t>
  </si>
  <si>
    <t>Wpływy do budżetu nadwyżki środków obrotowych samorządowego zakładu budżetowego</t>
  </si>
  <si>
    <t>Wpływy do budżetu zysku instytucji gospodarki budżetowej</t>
  </si>
  <si>
    <t>Wpływy do budżetu pozostałości środków finansowych gromadzonych na wydzielonym rachunku jednostki budżetowej</t>
  </si>
  <si>
    <t>Dotacja otrzymana z budżetu jednostki samorządu terytorialnego przez samorządowy zakład budżetowy na pierwsze wyposażenie w środki obrotowe</t>
  </si>
  <si>
    <t>Dotacja z budżetu otrzymana przez państwowy fundusz celowy</t>
  </si>
  <si>
    <t>Dotacje otrzymane z państwowych funduszy celowych na realizację zadań bieżących jednostek sektora finansów publicznych</t>
  </si>
  <si>
    <t>Środki otrzymane od pozostałych jednostek zaliczanych do sektora finansów publicznych na realizację zadań bieżących jednostek zaliczanych do sektora finansów publicznych</t>
  </si>
  <si>
    <t>Dotacja podmiotowa z budżetu otrzymana przez samorządową instytucję kultury</t>
  </si>
  <si>
    <t>Dotacja podmiotowa z budżetu otrzymana przez samodzielny publiczny zakład opieki zdrowotnej utworzony przez organ administracji rządowej lub uczelnię publiczną</t>
  </si>
  <si>
    <t>Dotacja podmiotowa z budżetu otrzymana przez samorządowy zakład budżetowy</t>
  </si>
  <si>
    <t>Dotacja podmiotowa z budżetu otrzymana przez uczelnię publiczną na zadania, o których mowa w art. 94 ust. 1 pkt 1 ustawy z dnia 27 lipca 2005 r. - Prawo o szkolnictwie wyższym</t>
  </si>
  <si>
    <t>W paragrafie tym ujmuje się dochody jednostek naukowych, o których mowa w art. 2 pkt 9 ustawy z dnia 30 kwietnia 2010 r. o zasadach finansowania nauki (Dz. U. Nr 96, poz. 615, z późn. zm.), z wyłączeniem jednostek niezaliczanych do sektora finansów publicznych</t>
  </si>
  <si>
    <t>Dotacja podmiotowa z budżetu otrzymana przez państwową instytucję kultury</t>
  </si>
  <si>
    <t>Dotacja podmiotowa z budżetu otrzymana przez samodzielny publiczny zakład opieki zdrowotnej utworzony przez jednostkę samorządu terytorialnego</t>
  </si>
  <si>
    <t>Dotacja podmiotowa z budżetu otrzymana przez pozostałe jednostki sektora finansów publicznych</t>
  </si>
  <si>
    <t>Dotacja podmiotowa z budżetu otrzymana przez publiczną jednostkę systemu oświaty prowadzoną przez osobę prawną inną niż jednostka samorządu terytorialnego lub przez osobę fizyczną</t>
  </si>
  <si>
    <t>Dotacja przedmiotowa z budżetu otrzymana przez pozostałe jednostki sektora finansów publicznych</t>
  </si>
  <si>
    <t>Dotacja celowa otrzymana z budżetu jednostki samorządu terytorialnego przez samorządowy zakład budżetowy na zadania bieżące</t>
  </si>
  <si>
    <t>Dotacja przedmiotowa z budżetu otrzymana przez samorządowy zakład budżetowy</t>
  </si>
  <si>
    <t>Rekompensaty utraconych dochodów w podatkach i opłatach lokalnych</t>
  </si>
  <si>
    <t>Środki z Funduszu Pracy otrzymane przez powiat z przeznaczeniem na finansowanie kosztów wynagrodzenia i składek na ubezpieczenia społeczne pracowników powiatowego urzędu pracy</t>
  </si>
  <si>
    <t>Środki na dofinansowanie własnych zadań bieżących gmin (związków gmin), powiatów (związków powiatów), samorządów województw, pozyskane z innych źródeł</t>
  </si>
  <si>
    <t>Dotacja celowa otrzymana z tytułu pomocy finansowej udzielanej między jednostkami samorządu terytorialnego na dofinansowanie własnych zadań bieżących</t>
  </si>
  <si>
    <t>Dotacje celowe otrzymane z budżetu przez użytkowników zabytków niebędących jednostkami budżetowymi na finansowanie i dofinansowanie prac remontowych i konserwatorskich przy tych zabytkach</t>
  </si>
  <si>
    <t>Środki na uzupełnienie dochodów gmin</t>
  </si>
  <si>
    <t>Środki na uzupełnienie dochodów powiatów</t>
  </si>
  <si>
    <t>Środki na uzupełnienie dochodów województw</t>
  </si>
  <si>
    <t>Środki na utrzymanie rzecznych przepraw promowych oraz na remonty, utrzymanie, ochronę i zarządzanie drogami krajowymi i wojewódzkimi w granicach miast na prawach powiatu</t>
  </si>
  <si>
    <t>Dotacja celowa otrzymana z budżetu przez pozostałe jednostki zaliczane do sektora finansów publicznych</t>
  </si>
  <si>
    <t>Dotacja celowa otrzymana z budżetu państwa na finansowanie lub dofinansowanie ustawowo określonych zadań bieżących realizowanych przez pozostałe jednostki sektora finansów publicznych</t>
  </si>
  <si>
    <t>Dotacja z budżetu państwa dla gmin uzdrowiskowych</t>
  </si>
  <si>
    <t>Dotacja celowa otrzymana przez jednostkę samorządu terytorialnego od innej jednostki samorządu terytorialnego będącej instytucją wdrażającą na zadania bieżące realizowane na podstawie porozumień (umów)</t>
  </si>
  <si>
    <t>Środki z Funduszu Promocji Kultury otrzymane przez Polski Instytut Sztuki Filmowej na realizację zadań bieżących</t>
  </si>
  <si>
    <t>Wpływy z wpłat gmin i powiatów na rzecz innych jednostek samorządu terytorialnego oraz związków gmin lub związków powiatów na dofinansowanie zadań bieżących</t>
  </si>
  <si>
    <t>Subwencje ogólne z budżetu państwa</t>
  </si>
  <si>
    <t>Wpływy z wpłat jednostek samorządu terytorialnego do budżetu państwa</t>
  </si>
  <si>
    <t>Zwrot do budżetu państwa nienależnie pobranej subwencji ogólnej za lata poprzednie</t>
  </si>
  <si>
    <t>Przelewy redystrybucyjne</t>
  </si>
  <si>
    <t>Różne przelewy</t>
  </si>
  <si>
    <t>Wpłata środków finansowych z niewykorzystanych w terminie wydatków, które nie wygasają z upływem roku budżetowego</t>
  </si>
  <si>
    <t>Wpłaty od jednostek na państwowy fundusz celowy</t>
  </si>
  <si>
    <t>Wpływy z tytułu wpłat dokonywanych przez fundusze celowe do budżetu państwa</t>
  </si>
  <si>
    <t>Wpłaty od jednostek na państwowy fundusz celowy na finansowanie lub dofinansowanie zadań inwestycyjnych</t>
  </si>
  <si>
    <t>Środki na inwestycje na drogach publicznych powiatowych i wojewódzkich oraz na drogach powiatowych, wojewódzkich i krajowych w granicach miast na prawach powiatu</t>
  </si>
  <si>
    <t>Dotacje celowe otrzymane z budżetu na finansowanie lub dofinansowanie kosztów realizacji inwestycji i zakupów inwestycyjnych samorządowych zakładów budżetowych</t>
  </si>
  <si>
    <t>Dotacje celowe otrzymane z budżetu na finansowanie i dofinansowanie kosztów realizacji inwestycji i zakupów inwestycyjnych innych jednostek sektora finansów publicznych</t>
  </si>
  <si>
    <t>Dotacje otrzymane z państwowych funduszy celowych na finansowanie lub dofinansowanie kosztów realizacji inwestycji i zakupów inwestycyjnych jednostek sektora finansów publicznych</t>
  </si>
  <si>
    <t>Środki otrzymane od pozostałych jednostek zaliczanych do sektora finansów publicznych na finansowanie lub dofinansowanie kosztów realizacji inwestycji i zakupów inwestycyjnych jednostek zaliczanych do sektora finansów publicznych</t>
  </si>
  <si>
    <t>Środki na dofinansowanie własnych inwestycji gmin (związków gmin), powiatów (związków powiatów), samorządów województw, pozyskane z innych źródeł</t>
  </si>
  <si>
    <t>Dotacja celowa otrzymana z tytułu pomocy finansowej udzielanej między jednostkami samorządu terytorialnego na dofinansowanie własnych zadań inwestycyjnych i zakupów inwestycyjnych</t>
  </si>
  <si>
    <t>Dotacje celowe otrzymane z budżetu państwa na inwestycje i zakupy inwestycyjne z zakresu administracji rządowej oraz innych zadań zleconych gminom ustawami</t>
  </si>
  <si>
    <t>Dotacje celowe otrzymane z budżetu państwa na inwestycje i zakupy inwestycyjne realizowane przez gminę na podstawie porozumień z organami administracji rządowej</t>
  </si>
  <si>
    <t>Dotacje celowe otrzymane z budżetu państwa na realizację inwestycji i zakupów inwestycyjnych własnych gmin (związków gmin)</t>
  </si>
  <si>
    <t>Dotacje celowe otrzymane z budżetu państwa na inwestycje i zakupy inwestycyjne z zakresu administracji rządowej oraz inne zadania zlecone ustawami realizowane przez powiat</t>
  </si>
  <si>
    <t>Dotacje celowe otrzymane z budżetu państwa na inwestycje i zakupy inwestycyjne realizowane przez powiat na podstawie porozumień z organami administracji rządowej</t>
  </si>
  <si>
    <t>Dotacje celowe otrzymane z budżetu państwa na realizację inwestycji i zakupów inwestycyjnych własnych powiatu</t>
  </si>
  <si>
    <t>Dotacje celowe otrzymane z budżetu państwa na inwestycje i zakupy inwestycyjne z zakresu administracji rządowej oraz inne zadania zlecone ustawami realizowane przez samorząd województwa</t>
  </si>
  <si>
    <t>Dotacje celowe otrzymane z budżetu państwa na inwestycje i zakupy inwestycyjne realizowane przez samorząd województwa na podstawie porozumień z organami administracji rządowej</t>
  </si>
  <si>
    <t>Dotacje celowe otrzymane z budżetu państwa na realizację inwestycji i zakupów inwestycyjnych własnych samorządu województwa</t>
  </si>
  <si>
    <t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t>
  </si>
  <si>
    <t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t>
  </si>
  <si>
    <t>Dotacje celowe otrzymane z budżetu na finansowanie lub dofinansowanie zadań inwestycyjnych obiektów zabytkowych, wykonywanych przez jednostki zaliczane do sektora finansów publicznych</t>
  </si>
  <si>
    <t>Dotacje celowe otrzymane z budżetu na finansowanie lub dofinansowanie zadań inwestycyjnych obiektów zabytkowych, wykonywanych przez jednostki niezaliczane do sektora finansów publicznych</t>
  </si>
  <si>
    <t>Dotacje celowe otrzymane z gminy na inwestycje i zakupy inwestycyjne realizowane na podstawie porozumień (umów) między jednostkami samorządu terytorialnego</t>
  </si>
  <si>
    <t>Dotacje celowe otrzymane z powiatu na inwestycje i zakupy inwestycyjne realizowane na podstawie porozumień (umów) między jednostkami samorządu terytorialnego</t>
  </si>
  <si>
    <t>Dotacje celowe otrzymane z samorządu województwa na inwestycje i zakupy inwestycyjne realizowane na podstawie porozumień (umów) między jednostkami samorządu terytorialnego</t>
  </si>
  <si>
    <t>Dotacja celowa otrzymana przez jednostkę samorządu terytorialnego od innej jednostki samorządu terytorialnego będącej instytucją wdrażającą na inwestycje i zakupy inwestycyjne realizowane na podstawie porozumień (umów)</t>
  </si>
  <si>
    <t>Wpływy z wpłat gmin i powiatów na rzecz jednostek samorządu terytorialnego oraz związków gmin lub związków powiatów na dofinansowanie zadań inwestycyjnych i zakupów inwestycyjnych</t>
  </si>
  <si>
    <t>Środki z Funduszu Promocji Kultury otrzymane przez Polski Instytut Sztuki Filmowej na realizację zadań inwestycyjnych</t>
  </si>
  <si>
    <t>Wpływy z tytułu poręczeń i gwarancji, w tym należności uboczne</t>
  </si>
  <si>
    <t>Odsetki i opłaty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</si>
  <si>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</si>
  <si>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Dochody z tytułu skarbowych papierów wartościowych, kredytów i pożyczek oraz innych instrumentów finansowych na rynku krajowym</t>
  </si>
  <si>
    <t>Dochody z tytułu skarbowych papierów wartościowych wyemitowanych za granicą</t>
  </si>
  <si>
    <t>Odsetki od pożyczek udzielonych przez jednostkę samorządu terytorialnego</t>
  </si>
  <si>
    <t>Dochody z tytułu otrzymanych z Unii Europejskiej kwot specjalnych ryczałtowych na poprawę płynności budżetowej</t>
  </si>
  <si>
    <t>Wpływy z opłat cukrowych</t>
  </si>
  <si>
    <t>Wpłaty do budżetu państwa z Unii Europejskiej na dostosowanie granicy do traktatu z Schengen</t>
  </si>
  <si>
    <t>Środki pochodzące z budżetu Unii Europejskiej przeznaczone na finansowanie programów i projektów</t>
  </si>
  <si>
    <t>Środki pochodzące z Norweskiego Mechanizmu Finansowego, Mechanizmu Finansowego Europejskiego Obszaru Gospodarczego oraz Szwajcarsko-Polskiego Programu Współpracy</t>
  </si>
  <si>
    <t>Wpłaty dotyczące Wspólnej Polityki Rolnej i Rybackiej</t>
  </si>
  <si>
    <t>Dotacje celowe przekazane z budżetu państwa na realizację zadań bieżących z zakresu administracji rządowej oraz innych zadań zleconych gminom (związkom gmin)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</si>
  <si>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</si>
  <si>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gmin)</t>
  </si>
  <si>
    <t>Dotacje celowe przekazane z budżetu państwa na zadania bieżące z 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</si>
  <si>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</si>
  <si>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</si>
  <si>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 zakresu administracji rządowej oraz inne zadania zlecone ustawami realizowane przez samorząd województwa</t>
  </si>
  <si>
    <t>Dotacje celowe przekazane z budżetu państwa na zadania bieżące realizowane przez samorząd województwa na podstawie porozumień z 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</si>
  <si>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</si>
  <si>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</si>
  <si>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t>
  </si>
  <si>
    <t>Dotacja podmiotowa z budżetu dla uczelni niepublicznej lub prowadzącej studia doktoranckie jednostki naukowej na pozostałe zadania</t>
  </si>
  <si>
    <t>Dotacja podmiotowa z budżetu dla uczelni publicznej lub prowadzącej studia doktoranckie jednostki naukowej na pozostałe zadania</t>
  </si>
  <si>
    <t>Dotacja z budżetu dla instytucji gospodarki budżetowej na pierwsze wyposażenie w środki obrotowe</t>
  </si>
  <si>
    <t>Wpłata do budżetu nadwyżki środków finansowych przez agencję wykonawczą</t>
  </si>
  <si>
    <t>Dotacje celowe przekazane gminie na zadania bieżące realizowane na 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</si>
  <si>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</si>
  <si>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</si>
  <si>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</si>
  <si>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Wpłata do budżetu zysku przez instytucję gospodarki budżetowej</t>
  </si>
  <si>
    <t>Wpłata do budżetu pozostałości środków finansowych gromadzonych na wydzielonym rachunku jednostki budżetowej</t>
  </si>
  <si>
    <t>Dotacja z budżetu jednostki samorządu terytorialnego dla samorządowego zakładu budżetowego na pierwsze wyposażenie w środki obrotowe</t>
  </si>
  <si>
    <t>Dotacja z budżetu dla państwowego funduszu celowego</t>
  </si>
  <si>
    <t>Dotacje przekazane z państwowych funduszy celowych na realizację zadań bieżących dla jednostek sektora finansów publicznych</t>
  </si>
  <si>
    <t>Dotacje przekazane z państwowych funduszy celowych na realizację zadań bieżących dla jednostek niezaliczanych do sektora finansów publicznych</t>
  </si>
  <si>
    <t>Środki przekazane przez pozostałe jednostki zaliczane do sektora finansów publicznych na realizację zadań bieżących dla jednostek zaliczanych do sektora finansów publicznych</t>
  </si>
  <si>
    <t>Środki przekazane przez pozostałe jednostki zaliczane do sektora finansów publicznych na realizację zadań bieżących dla jednostek niezaliczanych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</si>
  <si>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</si>
  <si>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 państwową uczelnię</t>
  </si>
  <si>
    <t>Dotacja podmiotowa z budżetu dla uczelni niepublicznej na zadania, o których mowa w art. 94 ust. 1 pkt 1 ustawy z dnia 27 lipca 2005 r. - Prawo o szkolnictwie wyższym</t>
  </si>
  <si>
    <t>Dotacja podmiotowa z budżetu dla samorządowego zakładu budżetowego</t>
  </si>
  <si>
    <t>Dotacja podmiotowa z budżetu dla uczelni publicznej na zadania, o których mowa w art. 94 ust. 1 pkt 1 ustawy z dnia 27 lipca 2005 r. - Prawo o szkolnictwie wyższym</t>
  </si>
  <si>
    <t>Dotacja podmiotowa z budżetu dla jednostek naukowych</t>
  </si>
  <si>
    <t>Dotacja podmiotowa z budżetu dla niepublicznej jednostki systemu oświaty</t>
  </si>
  <si>
    <t>Dotacja podmiotowa z budżetu dla państwowej instytucji kultury</t>
  </si>
  <si>
    <t>Dotacja podmiotowa z budżetu dla samodzielnego publicznego zakładu opieki zdrowotnej utworzonego przez jednostkę samorządu terytorialnego</t>
  </si>
  <si>
    <t>Dotacja podmiotowa z budżetu dla pozostałych jednostek sektora finansów publicznych</t>
  </si>
  <si>
    <t>Dotacja podmiotowa z budżetu dla jednostek niezaliczanych do sektora finansów publicznych</t>
  </si>
  <si>
    <t>Dotacja podmiotowa z budżetu dla publicznej jednostki systemu oświaty prowadzonej przez osobę prawną inną niż jednostka samorządu terytorialnego lub przez osobę fizyczną</t>
  </si>
  <si>
    <t>Środki przekazane przez Narodowy Fundusz Ochrony Środowiska i Gospodarki Wodnej na finansowanie funkcjonowania systemu handlu uprawnieniami do emisji</t>
  </si>
  <si>
    <t>Dotacja przedmiotowa z budżetu dla pozostałych jednostek sektora finansów publicznych</t>
  </si>
  <si>
    <t>Dotacja przedmiotowa z budżetu dla jednostek niezaliczanych do sektora finansów publicznych</t>
  </si>
  <si>
    <t>Dotacja celowa przekazana z budżetu jednostki samorządu terytorialnego dla samorządowego zakładu budżetowego na zadania bieżące</t>
  </si>
  <si>
    <t>Dotacja przedmiotowa z budżetu dla samorządowego zakładu budżetowego</t>
  </si>
  <si>
    <t>Środki Funduszu Pracy przekazane powiatom z przeznaczeniem na finansowanie kosztów wynagrodzenia i składek na ubezpieczenia społeczne pracowników powiatowego urzędu pracy</t>
  </si>
  <si>
    <t>Subwencje dla partii politycznych</t>
  </si>
  <si>
    <t>Dotacja celowa na pomoc finansową udzielaną między jednostkami samorządu terytorialnego na dofinansowanie własnych zadań bieżących</t>
  </si>
  <si>
    <t>Dotacje celowe z budżetu na finansowanie lub dofinansowanie prac remontowych i konserwatorskich obiektów zabytkowych przekazane jednostkom niezaliczanym do sektora finansów publicznych</t>
  </si>
  <si>
    <t>Dotacje celowe z budżetu na finansowanie lub dofinansowanie prac remontowych i konserwatorskich obiektów zabytkowych, przekazane jednostkom zaliczanym do sektora finansów publicznych</t>
  </si>
  <si>
    <t>Dotacja celowa z budżetu dla pozostałych jednostek zaliczanych do sektora finansów publicznych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</si>
  <si>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</si>
  <si>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</si>
  <si>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</si>
  <si>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</si>
  <si>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Wpłaty gmin na rzecz izb rolniczych w wysokości 2 % uzyskanych wpływów z podatku rolnego</t>
  </si>
  <si>
    <t>Dotacja z budżetu państwa stanowiąca zwrot kosztów obsługi świadczeń zleconych do wypłaty Zakładowi Ubezpieczeń Społecznych i Kasie Rolniczego Ubezpieczenia Społecznego oraz dotacja dla Funduszu Kościelnego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</si>
  <si>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</si>
  <si>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</si>
  <si>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Wpłaty gmin i powiatów na rzecz innych jednostek samorządu terytorialnego oraz związków gmin lub związków powiatów na dofinansowanie zadań bieżących</t>
  </si>
  <si>
    <t>Wpłaty jednostek samorządu terytorialnego do budżetu państwa</t>
  </si>
  <si>
    <t>Pozostałe rozliczenia z bankami</t>
  </si>
  <si>
    <t>Wpłaty jednostek na państwowy fundusz celowy</t>
  </si>
  <si>
    <t>Wpłaty dokonywane przez fundusze celowe do budżetu państwa</t>
  </si>
  <si>
    <t>Wydatki osobowe niezaliczone do wynagrodzeń</t>
  </si>
  <si>
    <t>Różne wydatki na rzecz osób fizycznych</t>
  </si>
  <si>
    <t>Nagrody o charakterze szczególnym niezaliczone do wynagrodzeń</t>
  </si>
  <si>
    <t>Zasądzone renty</t>
  </si>
  <si>
    <t>Wydatki osobowe niezaliczone do uposażeń wypłacane żołnierzom i funkcjonariuszom</t>
  </si>
  <si>
    <t>Świadczenia społeczne</t>
  </si>
  <si>
    <t>Stypendia i zasiłki dla studentów</t>
  </si>
  <si>
    <t>Dopłaty do Funduszu Pożyczek i Kredytów Studenckich</t>
  </si>
  <si>
    <t>Stypendia dla uczniów</t>
  </si>
  <si>
    <t>Stypendia różne</t>
  </si>
  <si>
    <t>Inne formy pomocy dla uczniów</t>
  </si>
  <si>
    <t>Wynagrodzenia osobowe pracowników</t>
  </si>
  <si>
    <t>Wynagrodzenia osobowe członków korpusu służby cywilnej</t>
  </si>
  <si>
    <t>Wynagrodzenia osobowe sędziów i prokuratorów oraz asesorów i aplikantów</t>
  </si>
  <si>
    <t>Dodatkowe wynagrodzenie roczne</t>
  </si>
  <si>
    <t>Dodatkowe uposażenie roczne dla żołnierzy zawodowych oraz nagrody roczne dla funkcjonariuszy</t>
  </si>
  <si>
    <t>Uposażenia i świadczenia pieniężne wypłacane przez okres roku żołnierzom i funkcjonariuszom zwolnionym ze służby</t>
  </si>
  <si>
    <t>Honoraria</t>
  </si>
  <si>
    <t>Wynagrodzenia agencyjno-prowizyjne</t>
  </si>
  <si>
    <t>Składki na Fundusz Pracy</t>
  </si>
  <si>
    <t>Składki na ubezpieczenie zdrowotne</t>
  </si>
  <si>
    <t>Wpłaty na Państwowy Fundusz Rehabilitacji Osób Niepełnosprawnych</t>
  </si>
  <si>
    <t>Dopłaty w spółkach prawa handlowego</t>
  </si>
  <si>
    <t>Pokrycie ujemnego wyniku finansowego i przejętych zobowiązań po likwidowanych i przekształcanych jednostkach zaliczanych do sektora finansów publicznych</t>
  </si>
  <si>
    <t>Wynagrodzenia bezosobowe</t>
  </si>
  <si>
    <t>Równoważniki pieniężne i ekwiwalenty dla żołnierzy i funkcjonariuszy</t>
  </si>
  <si>
    <t>Fundusz operacyjny</t>
  </si>
  <si>
    <t>Zakup materiałów i wyposażenia</t>
  </si>
  <si>
    <t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t>
  </si>
  <si>
    <t>Zakup leków, wyrobów medycznych i produktów biobójczych</t>
  </si>
  <si>
    <t>Zakup pomocy naukowych, dydaktycznych i książek</t>
  </si>
  <si>
    <t>Zakup sprzętu i uzbrojenia</t>
  </si>
  <si>
    <t>Zakup energii</t>
  </si>
  <si>
    <t>Zakup usług remontowych</t>
  </si>
  <si>
    <t>Zakup usług zdrowotnych</t>
  </si>
  <si>
    <t>Zakup świadczeń zdrowotnych dla osób nieobjętych obowiązkiem ubezpieczenia zdrowotnego</t>
  </si>
  <si>
    <t>Zakup usług pozostałych</t>
  </si>
  <si>
    <t>Zakup usług przez jednostki samorządu terytorialnego od innych jednostek samorządu terytorialnego</t>
  </si>
  <si>
    <t>Zakup usług remontowo-konserwatorskich dotyczących obiektów zabytkowych będących w użytkowaniu jednostek budżetowych</t>
  </si>
  <si>
    <t>Zakup usług dostępu do sieci Internet</t>
  </si>
  <si>
    <t>Opłaty z tytułu zakupu usług telekomunikacyjnych świadczonych w ruchomej publicznej sieci telefonicznej</t>
  </si>
  <si>
    <t>Opłaty z tytułu zakupu usług telekomunikacyjnych świadczonych w stacjonarnej publicznej sieci telefonicznej</t>
  </si>
  <si>
    <t>Zakup usług obejmujących tłumaczenia</t>
  </si>
  <si>
    <t>Zakup usług obejmujących wykonanie ekspertyz, analiz i opinii</t>
  </si>
  <si>
    <t>Opłaty za administrowanie i czynsze za budynki, lokale i pomieszczenia garażowe</t>
  </si>
  <si>
    <t>Podróże służbowe krajowe</t>
  </si>
  <si>
    <t>Podróże służbowe zagraniczne</t>
  </si>
  <si>
    <t>Różne opłaty i składki</t>
  </si>
  <si>
    <t>Odpisy na zakładowy fundusz świadczeń socjalnych</t>
  </si>
  <si>
    <t>Udzielone pożyczki na zaspokojenie potrzeb mieszkaniowych sędziów i prokuratorów</t>
  </si>
  <si>
    <t>Pozostałe podatki na rzecz budżetu państwa</t>
  </si>
  <si>
    <t>Pozostałe podatki na rzecz budżetów jednostek samorządu terytorialnego</t>
  </si>
  <si>
    <t>Opłaty na rzecz budżetu państwa</t>
  </si>
  <si>
    <t>Opłaty na rzecz budżetów jednostek samorządu terytorialnego</t>
  </si>
  <si>
    <t>Podatek od towarów i usług (VAT)</t>
  </si>
  <si>
    <t>Składki do organizacji międzynarodowych</t>
  </si>
  <si>
    <t>Szkolenia członków korpusu służby cywilnej</t>
  </si>
  <si>
    <t>Odsetki od dotacji oraz płatności: wykorzystanych niezgodnie z przeznaczeniem lub wykorzystanych z naruszeniem procedur, o których mowa w art. 184 ustawy, pobranych nienależnie lub w nadmiernej wysokości</t>
  </si>
  <si>
    <t>Odsetki od nieterminowych wpłat z tytułu pozostałych podatków i opłat</t>
  </si>
  <si>
    <t>Kary i odszkodowania wypłacane na rzecz osób fizycznych</t>
  </si>
  <si>
    <t>Kary i odszkodowania wypłacane na rzecz osób prawnych i innych jednostek organizacyjnych</t>
  </si>
  <si>
    <t>Koszty postępowania sądowego i prokuratorskiego</t>
  </si>
  <si>
    <t>Umorzenie należności agencji płatniczych</t>
  </si>
  <si>
    <t>Rozliczenie wydatków agencji płatniczych związanych z interwencją rynkową w ramach Wspólnej Polityki Rolnej</t>
  </si>
  <si>
    <t>Wydatki egzekucyjne poniesione w postępowaniu egzekucyjnym wszczętym i prowadzonym na poczet należności objętych wnioskiem obcego państwa, nieściągnięte od zobowiązanego</t>
  </si>
  <si>
    <t>Odsetki od nieterminowych wpłat podatku dochodowego od osób prawnych</t>
  </si>
  <si>
    <t>Odsetki od nieterminowych wpłat ceł</t>
  </si>
  <si>
    <t>Odsetki od nieterminowych wpłat podatku od nieruchomości</t>
  </si>
  <si>
    <t>Odsetki od nieterminowych wpłat podatku od towarów i usług (VAT)</t>
  </si>
  <si>
    <t>Składki do organizacji międzynarodowych, w których uczestnictwo związane jest z członkostwem w Unii Europejskiej</t>
  </si>
  <si>
    <t>Szkolenia pracowników niebędących członkami korpusu służby cywilnej</t>
  </si>
  <si>
    <t>Amortyzacja</t>
  </si>
  <si>
    <t>Zakup materiałów papierniczych do sprzętu drukarskiego i urządzeń kserograficznych</t>
  </si>
  <si>
    <t>Zakup akcesoriów komputerowych, w tym programów i licencji</t>
  </si>
  <si>
    <t>Uposażenia żołnierzy Narodowych Sił Rezerwowych</t>
  </si>
  <si>
    <t>Rekompensata dla pracodawcy zatrudniającego żołnierza Narodowych Sił Rezerwowych</t>
  </si>
  <si>
    <t>Składki na Fundusz Emerytur Pomostowych</t>
  </si>
  <si>
    <t>Rezerwy</t>
  </si>
  <si>
    <t>Rezerwy subwencji ogólnej</t>
  </si>
  <si>
    <t>Pokrycie zobowiązań zakładów opieki zdrowotnej</t>
  </si>
  <si>
    <t>Wydatki państwowego funduszu celowego na cele związane z zaspokojeniem roszczeń byłych właścicieli mienia przejętego przez Skarb Państwa</t>
  </si>
  <si>
    <t>Dofinansowanie z państwowego funduszu celowego procesów likwidacyjnych i uzupełnienie środków na pokrycie kosztów postępowania upadłościowego przedsiębiorstw państwowych oraz spółek, w których Skarb Państwa jest udziałowcem lub akcjonariuszem</t>
  </si>
  <si>
    <t>Stałe zaliczki do rozliczenia udzielone placówkom polskim za granicą</t>
  </si>
  <si>
    <t>Nierozliczone środki budżetowe przekazane jednostkom budżetowym mającym siedziby poza granicami Rzeczypospolitej Polskiej oraz jednostkom wojskowym poza granicami państwa na finansowanie wydatków</t>
  </si>
  <si>
    <t>Zwroty dotyczące rozliczeń z Komisją Europejską</t>
  </si>
  <si>
    <t>Wydatki na zakup i objęcie akcji, wniesienie wkładów do spółek prawa handlowego oraz na uzupełnienie funduszy statutowych banków państwowych i innych instytucji finansowych</t>
  </si>
  <si>
    <t>Wydatki na wniesienie wkładów do spółdzielni</t>
  </si>
  <si>
    <t>Wydatki inwestycyjne jednostek budżetowych</t>
  </si>
  <si>
    <t>Wydatki na zakupy inwestycyjne jednostek budżetowych</t>
  </si>
  <si>
    <t>Wydatki inwestycyjne samorządowych zakładów budżetowych</t>
  </si>
  <si>
    <t>Wydatki na zakupy inwestycyjne samorządowych zakładów budżetowych</t>
  </si>
  <si>
    <t>Wydatki inwestycyjne państwowych funduszy celowych</t>
  </si>
  <si>
    <t>Wydatki na zakupy inwestycyjne państwowych funduszy celowych</t>
  </si>
  <si>
    <t>Wydatki inwestycyjne pozostałych jednostek</t>
  </si>
  <si>
    <t>Wydatki na zakupy inwestycyjne pozostałych jednostek</t>
  </si>
  <si>
    <t>Wydatki na współfinansowanie programów inwestycyjnych NATO i UE</t>
  </si>
  <si>
    <t>Wpłaty jednostek na państwowy fundusz celowy na finansowanie lub dofinansowanie zadań inwestycyjnych</t>
  </si>
  <si>
    <t>Dotacje celowe z budżetu jednostki samorządu terytorialnego, udzielone w trybie art. 221 ustawy, na dofinansowanie inwestycji w ramach zadań zleconych do realizacji organizacjom prowadzącym działalność pożytku publicznego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</si>
  <si>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</si>
  <si>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</si>
  <si>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celowe z budżetu na finansowanie lub dofinansowanie kosztów realizacji inwestycji i zakupów inwestycyjnych jednostek niezaliczanych do sektora finansów publicznych</t>
  </si>
  <si>
    <t>Środki przekazywane z budżetu państwa na Fundusz Rozwoju Inwestycji Komunalnych</t>
  </si>
  <si>
    <t>Dotacje z państwowych funduszy celowych na finansowanie lub dofinansowanie kosztów realizacji inwestycji i zakupów inwestycyjnych jednostek sektora finansów publicznych</t>
  </si>
  <si>
    <t>Dotacje z państwowych funduszy celowych na finansowanie lub dofinansowanie kosztów realizacji inwestycji i zakupów inwestycyjnych jednostek niezaliczanych do sektora finansów publicznych</t>
  </si>
  <si>
    <t>Środki przekazane przez pozostałe jednostki zaliczane do sektora finansów publicznych na finansowanie lub dofinansowanie kosztów realizacji inwestycji i zakupów inwestycyjnych jednostek zaliczanych do sektora finansów publicznych</t>
  </si>
  <si>
    <t>Środki przekazane przez pozostałe jednostki zaliczane do sektora finansów publicznych na finansowanie lub dofinansowanie kosztów realizacji inwestycji i zakupów inwestycyjnych jednostek niezaliczanych do sektora finansów publicznych</t>
  </si>
  <si>
    <t>Dotacja celowa na pomoc finansową udzielaną między jednostkami samorządu terytorialnego na dofinansowanie własnych zadań inwestycyjnych i 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</si>
  <si>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</si>
  <si>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 organami administracji rządowej</t>
  </si>
  <si>
    <t>Dotacje celowe przekazane z budżetu państwa na realizację inwestycji i zakupów inwestycyjnych własnych gmin (związków gmin)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</si>
  <si>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</si>
  <si>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 organami administracji rządowej</t>
  </si>
  <si>
    <t>Dotacje celowe przekazane z budżetu państwa na realizację inwestycji i zakupów inwestycyjnych własnych powiatu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</si>
  <si>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</si>
  <si>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</si>
  <si>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 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</si>
  <si>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t>
  </si>
  <si>
    <t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t>
  </si>
  <si>
    <t>Dotacje celowe przekazane z budżetu na finansowanie lub dofinansowanie zadań inwestycyjnych obiektów zabytkowych jednostkom zaliczanym do sektora finansów publicznych</t>
  </si>
  <si>
    <t>Dotacje celowe przekazane z budżetu na finansowanie lub dofinansowanie zadań inwestycyjnych obiektów zabytkowych jednostkom niezaliczanym do sektora finansów publicznych</t>
  </si>
  <si>
    <t>Wydatki inwestycyjne dotyczące obiektów zabytkowych będących w użytkowaniu jednostek budżetowych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</si>
  <si>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</si>
  <si>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</si>
  <si>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 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</si>
  <si>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</si>
  <si>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 lub związków powiatów na dofinansowanie zadań inwestycyjnych i zakupów inwestycyjnych</t>
  </si>
  <si>
    <t>Środki Funduszu Promocji Kultury przekazane Polskiemu Instytutowi Sztuki Filmowej na realizację zadań inwestycyjnych</t>
  </si>
  <si>
    <t>Rezerwy na inwestycje i zakupy inwestycyjne</t>
  </si>
  <si>
    <t>Rozliczenia z bankami związane z obsługą długu publicznego</t>
  </si>
  <si>
    <t>Wypłaty z tytułu gwarancji i poręczeń</t>
  </si>
  <si>
    <t>Odsetki i dyskonto od skarbowych papierów wartościowych, kredytów i pożyczek oraz innych instrumentów finansowych, związanych z obsługą długu zagranicznego</t>
  </si>
  <si>
    <t>Odsetki i dyskonto od skarbowych papierów wartościowych, kredytów i pożyczek oraz innych instrumentów finansowych, związanych z obsługą długu krajowego</t>
  </si>
  <si>
    <t>Koszty emisji skarbowych papierów wartościowych oraz inne opłaty i prowizje</t>
  </si>
  <si>
    <t>Koszty emisji samorządowych papierów wartościowych oraz inne opłaty i prowizje</t>
  </si>
  <si>
    <t>Odsetki od samorządowych papierów wartościowych lub zaciągniętych przez jednostkę samorządu terytorialnego kredytów i pożyczek</t>
  </si>
  <si>
    <t>Dyskonto od samorządowych papierów wartościowych</t>
  </si>
  <si>
    <t>Wydatki związane z finansowaniem programu F-16</t>
  </si>
  <si>
    <t>Wpłata obliczona na podstawie Dochodu Narodowego Brutto</t>
  </si>
  <si>
    <t>Wpłata obliczona, zgodnie z metodologią wynikającą z przepisów Unii Europejskiej, na podstawie podatku od towarów i usług</t>
  </si>
  <si>
    <t>Wpłata z tytułu udziału w opłatach celnych i opłatach rolnych</t>
  </si>
  <si>
    <t>Wpłata z tytułu udziału w opłatach cukrowych</t>
  </si>
  <si>
    <t>Wpłata z tytułu finansowania rabatu brytyjskiego</t>
  </si>
  <si>
    <t>Wpłata z tytułu finansowania obniżki wkładów opartych na Dochodzie Narodowym Brutto, przyznanej Holandii i Szwecji w latach 2007-2013</t>
  </si>
  <si>
    <t>BK</t>
  </si>
  <si>
    <t>Biuro Księgowości</t>
  </si>
  <si>
    <t>Bruksela</t>
  </si>
  <si>
    <t>FS</t>
  </si>
  <si>
    <t>Fundusze Strukturalne</t>
  </si>
  <si>
    <t>-</t>
  </si>
  <si>
    <t>Jednostka</t>
  </si>
  <si>
    <t>EFS</t>
  </si>
  <si>
    <t>Gabinet Marszałka</t>
  </si>
  <si>
    <t>Kancelaria Sejmiku</t>
  </si>
  <si>
    <t>Koordynacji Promocji</t>
  </si>
  <si>
    <t>Ochrony Środowiska</t>
  </si>
  <si>
    <t>Organizacyjny</t>
  </si>
  <si>
    <t>Park Krajobrazowy Wysoczyzny Elbląskiej</t>
  </si>
  <si>
    <t>ROPS</t>
  </si>
  <si>
    <t>WMARR</t>
  </si>
  <si>
    <t>WUP</t>
  </si>
  <si>
    <t>ZDW</t>
  </si>
  <si>
    <t>Zespół Parków w Jerzwałdzie</t>
  </si>
  <si>
    <t>ZPRR</t>
  </si>
  <si>
    <t>Warmińsko - Mazurski Ośrodek Adopcyjny w Olsztynie</t>
  </si>
  <si>
    <t>Sejmik</t>
  </si>
  <si>
    <t>Bezpieczeństwa</t>
  </si>
  <si>
    <t>Biuro ds. Obronnych i Bezpieczeństwa Publicznego</t>
  </si>
  <si>
    <t>Organizacje Pozarządowe</t>
  </si>
  <si>
    <t>Biuro ds. Współpracy z Organizacjami Pozarządowymi</t>
  </si>
  <si>
    <t>Departament Europejskiego Funduszu Społecznego</t>
  </si>
  <si>
    <t>Geodezja</t>
  </si>
  <si>
    <t>Departament Infrastruktury i Geodezji</t>
  </si>
  <si>
    <t>Departament Koordynacji Promocji</t>
  </si>
  <si>
    <t>Kultura</t>
  </si>
  <si>
    <t>Departament Kultury i Edukacji</t>
  </si>
  <si>
    <t>Oświata</t>
  </si>
  <si>
    <t>Departament Ochrony Środowiska</t>
  </si>
  <si>
    <t>Departament Organizacyjny</t>
  </si>
  <si>
    <t>Polityka Jakości</t>
  </si>
  <si>
    <t>Departament Polityki Jakości</t>
  </si>
  <si>
    <t>Polityka Regionalna</t>
  </si>
  <si>
    <t>Departament Polityki Regionalnej</t>
  </si>
  <si>
    <t>Obszary Wiejskie</t>
  </si>
  <si>
    <t xml:space="preserve">Departament Rozwoju Obszarów Wiejskich i Rolnictwa </t>
  </si>
  <si>
    <t>Społ.Informacyjne</t>
  </si>
  <si>
    <t xml:space="preserve">Departament Społeczeństwa Informacyjnego </t>
  </si>
  <si>
    <t>Sport</t>
  </si>
  <si>
    <t>Departament Sportu</t>
  </si>
  <si>
    <t>Departament Turystyki</t>
  </si>
  <si>
    <t>Współp. Międzyn.</t>
  </si>
  <si>
    <t xml:space="preserve">Departament Współpracy Międzynarodowej </t>
  </si>
  <si>
    <t>Departament Zarządzania Programami Rozwoju Regionalnego</t>
  </si>
  <si>
    <t>Zdrowie</t>
  </si>
  <si>
    <t>Departament Zdrowia</t>
  </si>
  <si>
    <t>Regionalny Ośrodek Polityki Społecznej</t>
  </si>
  <si>
    <t>ZS w Górowie Iławeckim</t>
  </si>
  <si>
    <t>Zespół Szkół z Ukraińskim Językiem Nauczania w Górowie Iławeckim</t>
  </si>
  <si>
    <t>SP w Giżycku</t>
  </si>
  <si>
    <t>Szkoła Policealna w Giżycku</t>
  </si>
  <si>
    <t>SP w Ełku</t>
  </si>
  <si>
    <t>Szkoła Policealna w Ełku</t>
  </si>
  <si>
    <t>SP w Działdowie</t>
  </si>
  <si>
    <t>Szkoła Policealna w Działdowie</t>
  </si>
  <si>
    <t>SP w Olsztynie</t>
  </si>
  <si>
    <t>Szkoła Policealna im. prof. Zbigniewa Religi w Olsztynie</t>
  </si>
  <si>
    <t>SP w Elblągu</t>
  </si>
  <si>
    <t>Szkoła Policealna im. Jadwigi Romanowskiej w Elblągu</t>
  </si>
  <si>
    <t>Nauczyciel. Kolegium w Szczytnie</t>
  </si>
  <si>
    <t>Nauczycielskie Kolegium Języków Obcych w Szczytnie</t>
  </si>
  <si>
    <t>Bibl. Pedagog. w Ol</t>
  </si>
  <si>
    <t>Warmińsko - Mazurska Biblioteka Pedagogiczna w Olsztynie</t>
  </si>
  <si>
    <t>Bibl. Pedagog. w El</t>
  </si>
  <si>
    <t>Warmińsko - Mazurska Biblioteka Pedagogiczna w Elblągu</t>
  </si>
  <si>
    <t>Zarząd Dróg Wojewódzkich w Olsztynie</t>
  </si>
  <si>
    <t>Wojewódzki Urząd Pracy w Olsztynie</t>
  </si>
  <si>
    <t>Plan. Przestrzenne</t>
  </si>
  <si>
    <t>Warmińsko - Mazurskie Biuro Planowania Przestrzennego</t>
  </si>
  <si>
    <t>ODN  Ol</t>
  </si>
  <si>
    <t>Warmińsko - Mazurski Ośrodek Doskonalenia Nauczycieli w Olsztynie</t>
  </si>
  <si>
    <t>ODN  El</t>
  </si>
  <si>
    <t xml:space="preserve">Warmińsko - Mazurski Ośrodek Doskonalenia Nauczycieli w Elblągu </t>
  </si>
  <si>
    <t>Ośrodek Adopcyjny</t>
  </si>
  <si>
    <t>Biuro Regionalne Województwa Warmińsko - Mazurskiego w Brukseli</t>
  </si>
  <si>
    <t>WMAR</t>
  </si>
  <si>
    <t>Zespół Parków Krajobrazowych Pojezierza Iławskiego i Wzgórz Dylewskich w Jerzwałdzie</t>
  </si>
  <si>
    <t>Welski Park</t>
  </si>
  <si>
    <t>Welski Park Krajobrazowy w Lidzbarku Welskim</t>
  </si>
  <si>
    <t>Park Krajobrazowy Puszczy Rominckiej Żytkiejmy</t>
  </si>
  <si>
    <t>Mazurski Park w Krutyni</t>
  </si>
  <si>
    <t>Mazurski Park Krajobrazowy Krutyń</t>
  </si>
  <si>
    <t>ŻZMiUW El</t>
  </si>
  <si>
    <t>Żuławski Zarząd Melioracji i Urządzeń Wodnych</t>
  </si>
  <si>
    <t>ZMiUW Ol</t>
  </si>
  <si>
    <t>Zarząd Melioracji i Urządzeń Wodnych w Olsztynie</t>
  </si>
  <si>
    <t>dochody bieżące</t>
  </si>
  <si>
    <t>w tym: UE</t>
  </si>
  <si>
    <t>dochody majątkowe</t>
  </si>
  <si>
    <t>Dochody - zlecone</t>
  </si>
  <si>
    <t>wydatki bieżące</t>
  </si>
  <si>
    <t>celowa</t>
  </si>
  <si>
    <t>podmiotowa</t>
  </si>
  <si>
    <t>Wykaz wpf (bieżące)</t>
  </si>
  <si>
    <t>Wykaz wpf (majątkowe)</t>
  </si>
  <si>
    <t>&lt;&gt;076</t>
  </si>
  <si>
    <t>&lt;&gt;077</t>
  </si>
  <si>
    <t>&lt;&gt;078</t>
  </si>
  <si>
    <t>&lt;&gt;087</t>
  </si>
  <si>
    <t xml:space="preserve">dochody ze sprzedaży </t>
  </si>
  <si>
    <t>majątku</t>
  </si>
  <si>
    <t>Dochody - porozumienia</t>
  </si>
  <si>
    <t>Wydatki - bieżące</t>
  </si>
  <si>
    <t>Wydatki - majątkowe</t>
  </si>
  <si>
    <t>Wynagrodzenia</t>
  </si>
  <si>
    <t>inwestycje</t>
  </si>
  <si>
    <t>bez odsetek (ogółem)</t>
  </si>
  <si>
    <t>zwiazane z</t>
  </si>
  <si>
    <t>funkcjonowaniem</t>
  </si>
  <si>
    <t>organów JST</t>
  </si>
  <si>
    <t>Urząd Marszałkowski</t>
  </si>
  <si>
    <t>Urząd</t>
  </si>
  <si>
    <t>&gt;=0</t>
  </si>
  <si>
    <t>&lt;&gt;291</t>
  </si>
  <si>
    <t>&lt;&gt;666</t>
  </si>
  <si>
    <t>&gt;199</t>
  </si>
  <si>
    <t>&lt;&gt;456</t>
  </si>
  <si>
    <t>&lt;&gt;458</t>
  </si>
  <si>
    <t>Urzędy naczelnych organów władzy państwowej, kontroli i ochrony prawa oraz sądownictwa</t>
  </si>
  <si>
    <t>Wpływy z podatku akcyzowego od wyrobów węglowych</t>
  </si>
  <si>
    <t>Wpływy z podatku od wydobycia niektórych kopalin</t>
  </si>
  <si>
    <t>Wspieranie rodziny</t>
  </si>
  <si>
    <t>Wpływy i wydatki związane z wprowadzeniem do obrotu baterii i akumulatorów</t>
  </si>
  <si>
    <t>Podatek od wydobycia niektórych kopalin</t>
  </si>
  <si>
    <t>Wpłaty z zysku przedsiębiorstw państwowych, jednoosobowych spółek Skarbu Państwa i spółek jednostek samorządu terytorialnego</t>
  </si>
  <si>
    <t>Wpłata do budżetu nadwyżek środków znajdujących się na rachunkach państwowych funduszy celowych tworzonych z przychodów z prywatyzacji</t>
  </si>
  <si>
    <t>Dotacje celowe w ramach programów finansowanych z udziałem środków europejskich oraz środków, o których mowa w art. 5 ust. 1 pkt 3 oraz ust. 3 pkt 5 i 6 ustawy, lub płatności w ramach budżetu środków europejskich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</si>
  <si>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</si>
  <si>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Zwrot dotacji oraz płatności, w tym wykorzystanych niezgodnie z przeznaczeniem lub wykorzystanych z naruszeniem procedur, o których mowa w art. 184 ustawy, pobranych nienależnie lub w nadmiernej wysokości</t>
  </si>
  <si>
    <t>Uposażenia żołnierzy zawodowych oraz funkcjonariuszy</t>
  </si>
  <si>
    <t>Pozostałe należności żołnierzy zawodowych oraz funkcjonariuszy</t>
  </si>
  <si>
    <t>Biuro Geologa</t>
  </si>
  <si>
    <t>Biuro w Elblągu</t>
  </si>
  <si>
    <t>Wpływy ze zwrotów dotacji oraz płatności, w tym wykorzystanych niezgodnie z przeznaczeniem lub wykorzystanych z naruszeniem procedur, o których mowa w art. 184 ustawy, pobranych nienależnie lub w nadmiernej wysokości</t>
  </si>
  <si>
    <t>Wpływy ze zwrotów dotacji oraz płatności, w tym wykorzystanych niezgodnie z przeznaczeniem lub wykorzystanych z naruszeniem procedur, o których mowa w art. 184 ustawy, pobranych nienależnie lub w nadmiernej wysokości, dotyczące dochodów majątkowych</t>
  </si>
  <si>
    <t>Park w Elblągu</t>
  </si>
  <si>
    <t>Park Żytkiejmach</t>
  </si>
  <si>
    <t>Dotacje</t>
  </si>
  <si>
    <t>Nie dostępne</t>
  </si>
  <si>
    <t>Pozostałe wydatki bieżące</t>
  </si>
  <si>
    <t>Pozostałe wydatki majątkowe</t>
  </si>
  <si>
    <t>Wydatki inwestycyjne</t>
  </si>
  <si>
    <t>Wydatki na obsługę długu jednostki samorządu terytorialnego</t>
  </si>
  <si>
    <t>Wydatki z tytułu poręczeń i gwarancji udzielonych przez jednostkę samorządu terytorialnego,</t>
  </si>
  <si>
    <t>Wynagrodzenia i pochodne od wynagrodzeń</t>
  </si>
  <si>
    <t>Zwroty dotacji oraz płatności, w tym wykorzystanych niezgodnie z przeznaczeniem lub wykorzystanych z naruszeniem procedur, pobranych nienależnie lub w nadmiernej wysokości</t>
  </si>
  <si>
    <t>&lt;&gt;656</t>
  </si>
  <si>
    <t>&lt;&gt;668</t>
  </si>
  <si>
    <t>Zmiany w planie dochodów i wydatków budżetu 
Województwa Warmińsko-Mazurskiego na 2014 rok</t>
  </si>
  <si>
    <t xml:space="preserve">Zarządu Województwa </t>
  </si>
  <si>
    <t>do Uchwały Nr 6/74/14/IV</t>
  </si>
  <si>
    <t>z dnia 27 stycznia 2014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</si>
</sst>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"/>
  </numFmts>
  <fonts count="46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6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33CC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color indexed="55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2"/>
      <color theme="0" tint="-0.499984740745262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2"/>
      <color indexed="9"/>
      <name val="Arial CE"/>
      <family val="2"/>
      <charset val="238"/>
    </font>
    <font>
      <sz val="11"/>
      <color theme="0"/>
      <name val="Arial CE"/>
      <family val="2"/>
      <charset val="238"/>
    </font>
    <font>
      <b/>
      <sz val="11"/>
      <color indexed="55"/>
      <name val="Arial CE"/>
      <family val="2"/>
      <charset val="238"/>
    </font>
    <font>
      <sz val="12"/>
      <name val="Arial CE"/>
      <charset val="238"/>
    </font>
    <font>
      <sz val="12"/>
      <color indexed="55"/>
      <name val="Arial CE"/>
      <charset val="238"/>
    </font>
    <font>
      <u/>
      <sz val="11"/>
      <name val="Arial CE"/>
      <charset val="238"/>
    </font>
    <font>
      <b/>
      <sz val="1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u/>
      <sz val="11"/>
      <color theme="1"/>
      <name val="Arial CE"/>
      <charset val="238"/>
    </font>
    <font>
      <b/>
      <sz val="11"/>
      <color indexed="9"/>
      <name val="Arial CE"/>
      <family val="2"/>
      <charset val="238"/>
    </font>
    <font>
      <sz val="11"/>
      <color theme="0" tint="-0.499984740745262"/>
      <name val="Arial CE"/>
      <family val="2"/>
      <charset val="238"/>
    </font>
    <font>
      <sz val="11"/>
      <color indexed="55"/>
      <name val="Arial CE"/>
      <family val="2"/>
      <charset val="238"/>
    </font>
    <font>
      <u/>
      <sz val="12"/>
      <color indexed="55"/>
      <name val="Arial CE"/>
      <charset val="238"/>
    </font>
    <font>
      <u/>
      <sz val="12"/>
      <name val="Arial CE"/>
      <charset val="238"/>
    </font>
    <font>
      <b/>
      <sz val="12"/>
      <color indexed="55"/>
      <name val="Arial CE"/>
      <charset val="238"/>
    </font>
    <font>
      <b/>
      <sz val="12"/>
      <name val="Arial CE"/>
      <charset val="238"/>
    </font>
    <font>
      <b/>
      <u/>
      <sz val="11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25">
    <xf numFmtId="0" fontId="0" fillId="0" borderId="0" xfId="0"/>
    <xf numFmtId="0" fontId="0" fillId="2" borderId="0" xfId="0" applyFont="1" applyFill="1" applyAlignment="1" applyProtection="1">
      <alignment horizontal="center" vertical="center"/>
      <protection locked="0"/>
    </xf>
    <xf numFmtId="164" fontId="0" fillId="2" borderId="0" xfId="0" applyNumberFormat="1" applyFont="1" applyFill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3" fontId="2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Alignment="1" applyProtection="1">
      <alignment horizontal="center"/>
      <protection locked="0"/>
    </xf>
    <xf numFmtId="164" fontId="0" fillId="2" borderId="0" xfId="0" applyNumberFormat="1" applyFont="1" applyFill="1" applyAlignment="1" applyProtection="1">
      <alignment horizontal="right" vertical="top"/>
      <protection locked="0"/>
    </xf>
    <xf numFmtId="0" fontId="0" fillId="2" borderId="0" xfId="0" applyFont="1" applyFill="1" applyAlignment="1" applyProtection="1">
      <alignment horizontal="left"/>
      <protection locked="0"/>
    </xf>
    <xf numFmtId="0" fontId="0" fillId="2" borderId="0" xfId="0" applyFont="1" applyFill="1" applyProtection="1">
      <protection locked="0"/>
    </xf>
    <xf numFmtId="0" fontId="4" fillId="2" borderId="0" xfId="0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164" fontId="5" fillId="2" borderId="1" xfId="0" applyNumberFormat="1" applyFont="1" applyFill="1" applyBorder="1" applyAlignment="1" applyProtection="1">
      <alignment horizontal="right" vertical="top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0" fillId="2" borderId="0" xfId="0" applyFont="1" applyFill="1" applyBorder="1" applyProtection="1">
      <protection locked="0"/>
    </xf>
    <xf numFmtId="49" fontId="6" fillId="2" borderId="0" xfId="0" applyNumberFormat="1" applyFont="1" applyFill="1" applyBorder="1" applyAlignment="1" applyProtection="1">
      <alignment horizontal="center" vertical="center"/>
      <protection locked="0"/>
    </xf>
    <xf numFmtId="164" fontId="6" fillId="2" borderId="0" xfId="0" applyNumberFormat="1" applyFont="1" applyFill="1" applyBorder="1" applyAlignment="1" applyProtection="1">
      <alignment horizontal="right" vertical="top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3" fontId="7" fillId="2" borderId="0" xfId="0" applyNumberFormat="1" applyFont="1" applyFill="1" applyBorder="1" applyAlignment="1" applyProtection="1">
      <alignment horizontal="right"/>
      <protection locked="0"/>
    </xf>
    <xf numFmtId="3" fontId="12" fillId="2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justify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164" fontId="2" fillId="0" borderId="0" xfId="0" applyNumberFormat="1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5" fillId="3" borderId="0" xfId="0" applyFont="1" applyFill="1" applyAlignment="1">
      <alignment horizontal="left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16" fillId="3" borderId="0" xfId="0" applyFont="1" applyFill="1"/>
    <xf numFmtId="0" fontId="17" fillId="3" borderId="0" xfId="0" applyFont="1" applyFill="1" applyAlignment="1">
      <alignment wrapText="1"/>
    </xf>
    <xf numFmtId="0" fontId="17" fillId="3" borderId="0" xfId="0" applyFont="1" applyFill="1"/>
    <xf numFmtId="0" fontId="16" fillId="3" borderId="11" xfId="0" applyFont="1" applyFill="1" applyBorder="1"/>
    <xf numFmtId="0" fontId="16" fillId="3" borderId="2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/>
    </xf>
    <xf numFmtId="0" fontId="15" fillId="3" borderId="0" xfId="0" applyFont="1" applyFill="1"/>
    <xf numFmtId="0" fontId="16" fillId="3" borderId="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16" fillId="3" borderId="9" xfId="0" applyFont="1" applyFill="1" applyBorder="1" applyAlignment="1">
      <alignment horizontal="center" vertical="center"/>
    </xf>
    <xf numFmtId="0" fontId="19" fillId="3" borderId="0" xfId="0" applyFont="1" applyFill="1" applyAlignment="1">
      <alignment wrapText="1"/>
    </xf>
    <xf numFmtId="164" fontId="16" fillId="3" borderId="0" xfId="0" applyNumberFormat="1" applyFont="1" applyFill="1" applyBorder="1"/>
    <xf numFmtId="164" fontId="16" fillId="3" borderId="11" xfId="0" applyNumberFormat="1" applyFont="1" applyFill="1" applyBorder="1" applyAlignment="1">
      <alignment horizontal="center" vertical="center"/>
    </xf>
    <xf numFmtId="49" fontId="16" fillId="3" borderId="11" xfId="0" applyNumberFormat="1" applyFont="1" applyFill="1" applyBorder="1" applyAlignment="1">
      <alignment horizontal="center" vertical="center"/>
    </xf>
    <xf numFmtId="49" fontId="16" fillId="3" borderId="11" xfId="0" applyNumberFormat="1" applyFont="1" applyFill="1" applyBorder="1"/>
    <xf numFmtId="49" fontId="0" fillId="2" borderId="12" xfId="0" applyNumberFormat="1" applyFont="1" applyFill="1" applyBorder="1" applyAlignment="1" applyProtection="1">
      <alignment horizontal="left" vertical="center"/>
      <protection locked="0"/>
    </xf>
    <xf numFmtId="49" fontId="0" fillId="2" borderId="12" xfId="0" applyNumberFormat="1" applyFont="1" applyFill="1" applyBorder="1" applyAlignment="1" applyProtection="1">
      <alignment horizontal="left" vertical="top"/>
      <protection locked="0"/>
    </xf>
    <xf numFmtId="0" fontId="5" fillId="2" borderId="13" xfId="0" applyFont="1" applyFill="1" applyBorder="1" applyAlignment="1" applyProtection="1">
      <alignment horizontal="left" vertical="top"/>
      <protection locked="0"/>
    </xf>
    <xf numFmtId="49" fontId="6" fillId="2" borderId="12" xfId="0" applyNumberFormat="1" applyFont="1" applyFill="1" applyBorder="1" applyAlignment="1" applyProtection="1">
      <alignment horizontal="left" vertical="top"/>
      <protection locked="0"/>
    </xf>
    <xf numFmtId="0" fontId="11" fillId="2" borderId="0" xfId="0" applyFont="1" applyFill="1" applyBorder="1" applyAlignment="1" applyProtection="1">
      <alignment horizontal="center" wrapText="1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3" fontId="11" fillId="2" borderId="0" xfId="0" applyNumberFormat="1" applyFont="1" applyFill="1" applyBorder="1" applyAlignment="1" applyProtection="1">
      <alignment horizontal="center"/>
      <protection locked="0"/>
    </xf>
    <xf numFmtId="0" fontId="20" fillId="3" borderId="11" xfId="0" applyFont="1" applyFill="1" applyBorder="1" applyAlignment="1">
      <alignment horizontal="center" vertical="center"/>
    </xf>
    <xf numFmtId="0" fontId="19" fillId="3" borderId="0" xfId="0" applyFont="1" applyFill="1"/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165" fontId="10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6" fillId="3" borderId="0" xfId="0" applyNumberFormat="1" applyFont="1" applyFill="1" applyBorder="1" applyAlignment="1">
      <alignment horizontal="center" vertical="center"/>
    </xf>
    <xf numFmtId="164" fontId="13" fillId="5" borderId="0" xfId="0" applyNumberFormat="1" applyFont="1" applyFill="1" applyAlignment="1">
      <alignment horizontal="justify"/>
    </xf>
    <xf numFmtId="0" fontId="2" fillId="5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0" fontId="0" fillId="5" borderId="0" xfId="0" applyFill="1"/>
    <xf numFmtId="164" fontId="13" fillId="6" borderId="0" xfId="0" applyNumberFormat="1" applyFont="1" applyFill="1" applyAlignment="1">
      <alignment horizontal="justify"/>
    </xf>
    <xf numFmtId="0" fontId="2" fillId="6" borderId="0" xfId="0" applyFont="1" applyFill="1" applyAlignment="1">
      <alignment horizontal="left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3" borderId="0" xfId="0" applyFill="1"/>
    <xf numFmtId="0" fontId="13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left"/>
    </xf>
    <xf numFmtId="0" fontId="0" fillId="7" borderId="0" xfId="0" applyFill="1"/>
    <xf numFmtId="0" fontId="13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left"/>
    </xf>
    <xf numFmtId="0" fontId="0" fillId="8" borderId="0" xfId="0" applyFill="1"/>
    <xf numFmtId="0" fontId="0" fillId="8" borderId="0" xfId="0" applyFill="1" applyAlignment="1">
      <alignment vertical="center"/>
    </xf>
    <xf numFmtId="0" fontId="13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4" borderId="0" xfId="0" applyFill="1"/>
    <xf numFmtId="0" fontId="13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left"/>
    </xf>
    <xf numFmtId="0" fontId="0" fillId="10" borderId="0" xfId="0" applyFill="1"/>
    <xf numFmtId="0" fontId="13" fillId="11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left"/>
    </xf>
    <xf numFmtId="0" fontId="0" fillId="11" borderId="0" xfId="0" applyFill="1"/>
    <xf numFmtId="0" fontId="13" fillId="12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left"/>
    </xf>
    <xf numFmtId="0" fontId="0" fillId="12" borderId="0" xfId="0" applyFill="1"/>
    <xf numFmtId="0" fontId="13" fillId="13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left"/>
    </xf>
    <xf numFmtId="0" fontId="0" fillId="13" borderId="0" xfId="0" applyFill="1"/>
    <xf numFmtId="0" fontId="10" fillId="3" borderId="0" xfId="0" applyFont="1" applyFill="1" applyAlignment="1">
      <alignment horizontal="center" vertical="center"/>
    </xf>
    <xf numFmtId="0" fontId="0" fillId="3" borderId="0" xfId="0" applyFill="1" applyAlignment="1">
      <alignment horizontal="left"/>
    </xf>
    <xf numFmtId="0" fontId="10" fillId="3" borderId="0" xfId="0" applyFont="1" applyFill="1"/>
    <xf numFmtId="0" fontId="10" fillId="3" borderId="2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10" fillId="9" borderId="11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7" borderId="11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11" borderId="11" xfId="0" applyFont="1" applyFill="1" applyBorder="1" applyAlignment="1">
      <alignment horizontal="center" vertical="center"/>
    </xf>
    <xf numFmtId="0" fontId="10" fillId="12" borderId="11" xfId="0" applyFont="1" applyFill="1" applyBorder="1" applyAlignment="1">
      <alignment horizontal="center" vertical="center"/>
    </xf>
    <xf numFmtId="0" fontId="10" fillId="13" borderId="11" xfId="0" applyFont="1" applyFill="1" applyBorder="1" applyAlignment="1">
      <alignment horizontal="center" vertical="center"/>
    </xf>
    <xf numFmtId="0" fontId="22" fillId="2" borderId="0" xfId="0" applyFont="1" applyFill="1" applyProtection="1">
      <protection locked="0"/>
    </xf>
    <xf numFmtId="3" fontId="23" fillId="2" borderId="0" xfId="0" applyNumberFormat="1" applyFont="1" applyFill="1" applyBorder="1" applyAlignment="1" applyProtection="1">
      <alignment horizontal="center"/>
      <protection hidden="1"/>
    </xf>
    <xf numFmtId="0" fontId="22" fillId="2" borderId="0" xfId="0" applyFont="1" applyFill="1" applyAlignment="1" applyProtection="1">
      <alignment horizontal="right"/>
      <protection locked="0"/>
    </xf>
    <xf numFmtId="0" fontId="24" fillId="2" borderId="0" xfId="0" applyFont="1" applyFill="1" applyProtection="1">
      <protection locked="0"/>
    </xf>
    <xf numFmtId="0" fontId="22" fillId="2" borderId="0" xfId="0" applyFont="1" applyFill="1" applyBorder="1" applyProtection="1">
      <protection locked="0"/>
    </xf>
    <xf numFmtId="0" fontId="22" fillId="2" borderId="0" xfId="0" applyFont="1" applyFill="1" applyBorder="1" applyAlignment="1" applyProtection="1">
      <alignment horizontal="center"/>
      <protection locked="0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164" fontId="21" fillId="2" borderId="0" xfId="0" applyNumberFormat="1" applyFont="1" applyFill="1" applyBorder="1" applyAlignment="1" applyProtection="1">
      <alignment horizontal="right" vertical="center"/>
      <protection locked="0"/>
    </xf>
    <xf numFmtId="49" fontId="22" fillId="2" borderId="12" xfId="0" applyNumberFormat="1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Border="1" applyAlignment="1" applyProtection="1">
      <alignment horizontal="center" vertical="center"/>
      <protection locked="0"/>
    </xf>
    <xf numFmtId="0" fontId="21" fillId="2" borderId="0" xfId="0" applyFont="1" applyFill="1" applyBorder="1" applyAlignment="1" applyProtection="1">
      <alignment horizontal="center" vertical="center" wrapText="1"/>
      <protection locked="0"/>
    </xf>
    <xf numFmtId="3" fontId="26" fillId="2" borderId="0" xfId="0" applyNumberFormat="1" applyFont="1" applyFill="1" applyBorder="1" applyAlignment="1" applyProtection="1">
      <alignment horizontal="center"/>
      <protection hidden="1"/>
    </xf>
    <xf numFmtId="0" fontId="27" fillId="3" borderId="1" xfId="0" applyFont="1" applyFill="1" applyBorder="1" applyAlignment="1" applyProtection="1">
      <alignment horizontal="left" vertical="center"/>
      <protection locked="0"/>
    </xf>
    <xf numFmtId="164" fontId="25" fillId="2" borderId="1" xfId="0" applyNumberFormat="1" applyFont="1" applyFill="1" applyBorder="1" applyAlignment="1" applyProtection="1">
      <alignment horizontal="right" vertical="center"/>
      <protection locked="0"/>
    </xf>
    <xf numFmtId="49" fontId="28" fillId="2" borderId="13" xfId="0" applyNumberFormat="1" applyFont="1" applyFill="1" applyBorder="1" applyAlignment="1" applyProtection="1">
      <alignment horizontal="left" vertical="center"/>
      <protection locked="0"/>
    </xf>
    <xf numFmtId="0" fontId="25" fillId="2" borderId="1" xfId="0" applyFont="1" applyFill="1" applyBorder="1" applyAlignment="1" applyProtection="1">
      <alignment horizontal="center" vertical="center"/>
    </xf>
    <xf numFmtId="0" fontId="25" fillId="2" borderId="1" xfId="0" applyFont="1" applyFill="1" applyBorder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vertical="center"/>
      <protection locked="0"/>
    </xf>
    <xf numFmtId="3" fontId="32" fillId="2" borderId="0" xfId="0" applyNumberFormat="1" applyFont="1" applyFill="1" applyBorder="1" applyAlignment="1" applyProtection="1">
      <alignment horizontal="center"/>
      <protection hidden="1"/>
    </xf>
    <xf numFmtId="0" fontId="31" fillId="2" borderId="0" xfId="0" applyFont="1" applyFill="1" applyProtection="1">
      <protection locked="0"/>
    </xf>
    <xf numFmtId="0" fontId="4" fillId="2" borderId="8" xfId="0" applyNumberFormat="1" applyFont="1" applyFill="1" applyBorder="1" applyAlignment="1" applyProtection="1">
      <alignment horizontal="left" vertical="top" wrapText="1"/>
      <protection locked="0"/>
    </xf>
    <xf numFmtId="164" fontId="4" fillId="2" borderId="8" xfId="0" applyNumberFormat="1" applyFont="1" applyFill="1" applyBorder="1" applyAlignment="1" applyProtection="1">
      <alignment horizontal="center" vertical="top"/>
      <protection locked="0"/>
    </xf>
    <xf numFmtId="165" fontId="33" fillId="2" borderId="8" xfId="0" applyNumberFormat="1" applyFont="1" applyFill="1" applyBorder="1" applyAlignment="1" applyProtection="1">
      <alignment horizontal="center" vertical="top"/>
      <protection locked="0"/>
    </xf>
    <xf numFmtId="164" fontId="33" fillId="2" borderId="9" xfId="0" applyNumberFormat="1" applyFont="1" applyFill="1" applyBorder="1" applyAlignment="1" applyProtection="1">
      <alignment horizontal="right" vertical="top"/>
      <protection locked="0"/>
    </xf>
    <xf numFmtId="0" fontId="33" fillId="2" borderId="15" xfId="0" applyFont="1" applyFill="1" applyBorder="1" applyAlignment="1" applyProtection="1">
      <alignment horizontal="left" vertical="top"/>
      <protection locked="0"/>
    </xf>
    <xf numFmtId="3" fontId="33" fillId="2" borderId="8" xfId="0" applyNumberFormat="1" applyFont="1" applyFill="1" applyBorder="1" applyAlignment="1" applyProtection="1">
      <alignment horizontal="right" wrapText="1"/>
      <protection locked="0"/>
    </xf>
    <xf numFmtId="165" fontId="4" fillId="2" borderId="8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right" vertical="top"/>
      <protection locked="0"/>
    </xf>
    <xf numFmtId="0" fontId="4" fillId="2" borderId="15" xfId="0" applyFont="1" applyFill="1" applyBorder="1" applyAlignment="1" applyProtection="1">
      <alignment horizontal="left" vertical="top"/>
      <protection locked="0"/>
    </xf>
    <xf numFmtId="3" fontId="4" fillId="2" borderId="8" xfId="0" applyNumberFormat="1" applyFont="1" applyFill="1" applyBorder="1" applyAlignment="1" applyProtection="1">
      <alignment horizontal="right" wrapText="1"/>
      <protection locked="0"/>
    </xf>
    <xf numFmtId="164" fontId="34" fillId="2" borderId="8" xfId="0" applyNumberFormat="1" applyFont="1" applyFill="1" applyBorder="1" applyAlignment="1" applyProtection="1">
      <alignment horizontal="center" vertical="top"/>
      <protection locked="0"/>
    </xf>
    <xf numFmtId="0" fontId="34" fillId="2" borderId="15" xfId="0" applyFont="1" applyFill="1" applyBorder="1" applyAlignment="1" applyProtection="1">
      <alignment horizontal="left" vertical="top"/>
      <protection locked="0"/>
    </xf>
    <xf numFmtId="3" fontId="34" fillId="2" borderId="8" xfId="0" applyNumberFormat="1" applyFont="1" applyFill="1" applyBorder="1" applyAlignment="1" applyProtection="1">
      <alignment horizontal="right" wrapText="1"/>
      <protection locked="0"/>
    </xf>
    <xf numFmtId="164" fontId="33" fillId="2" borderId="8" xfId="0" applyNumberFormat="1" applyFont="1" applyFill="1" applyBorder="1" applyAlignment="1" applyProtection="1">
      <alignment horizontal="center" vertical="top"/>
      <protection locked="0"/>
    </xf>
    <xf numFmtId="49" fontId="4" fillId="2" borderId="15" xfId="0" applyNumberFormat="1" applyFont="1" applyFill="1" applyBorder="1" applyAlignment="1" applyProtection="1">
      <alignment horizontal="left" vertical="top"/>
      <protection locked="0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5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6" xfId="0" applyNumberFormat="1" applyFont="1" applyFill="1" applyBorder="1" applyAlignment="1" applyProtection="1">
      <alignment horizontal="right" vertical="top"/>
      <protection locked="0"/>
    </xf>
    <xf numFmtId="49" fontId="4" fillId="2" borderId="16" xfId="0" applyNumberFormat="1" applyFont="1" applyFill="1" applyBorder="1" applyAlignment="1" applyProtection="1">
      <alignment horizontal="left" vertical="top"/>
      <protection locked="0"/>
    </xf>
    <xf numFmtId="3" fontId="4" fillId="2" borderId="5" xfId="0" applyNumberFormat="1" applyFont="1" applyFill="1" applyBorder="1" applyAlignment="1" applyProtection="1">
      <alignment horizontal="right" wrapText="1"/>
      <protection locked="0"/>
    </xf>
    <xf numFmtId="164" fontId="33" fillId="2" borderId="9" xfId="0" applyNumberFormat="1" applyFont="1" applyFill="1" applyBorder="1" applyAlignment="1" applyProtection="1">
      <alignment horizontal="right" vertical="top" wrapText="1"/>
      <protection locked="0"/>
    </xf>
    <xf numFmtId="164" fontId="4" fillId="2" borderId="9" xfId="0" applyNumberFormat="1" applyFont="1" applyFill="1" applyBorder="1" applyAlignment="1" applyProtection="1">
      <alignment horizontal="right" vertical="top" wrapText="1"/>
      <protection locked="0"/>
    </xf>
    <xf numFmtId="164" fontId="34" fillId="2" borderId="9" xfId="0" applyNumberFormat="1" applyFont="1" applyFill="1" applyBorder="1" applyAlignment="1" applyProtection="1">
      <alignment horizontal="right" vertical="top" wrapText="1"/>
      <protection locked="0"/>
    </xf>
    <xf numFmtId="3" fontId="35" fillId="2" borderId="8" xfId="0" applyNumberFormat="1" applyFont="1" applyFill="1" applyBorder="1" applyAlignment="1" applyProtection="1">
      <alignment horizontal="right" wrapText="1"/>
      <protection locked="0"/>
    </xf>
    <xf numFmtId="3" fontId="37" fillId="2" borderId="8" xfId="0" applyNumberFormat="1" applyFont="1" applyFill="1" applyBorder="1" applyAlignment="1" applyProtection="1">
      <alignment horizontal="right" wrapText="1"/>
      <protection locked="0"/>
    </xf>
    <xf numFmtId="164" fontId="3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4" fillId="2" borderId="16" xfId="0" applyFont="1" applyFill="1" applyBorder="1" applyAlignment="1" applyProtection="1">
      <alignment horizontal="left" vertical="top"/>
      <protection locked="0"/>
    </xf>
    <xf numFmtId="164" fontId="9" fillId="2" borderId="10" xfId="0" applyNumberFormat="1" applyFont="1" applyFill="1" applyBorder="1" applyAlignment="1" applyProtection="1">
      <alignment horizontal="center" vertical="top"/>
      <protection locked="0"/>
    </xf>
    <xf numFmtId="165" fontId="9" fillId="2" borderId="10" xfId="0" applyNumberFormat="1" applyFont="1" applyFill="1" applyBorder="1" applyAlignment="1" applyProtection="1">
      <alignment horizontal="center" vertical="top"/>
      <protection locked="0"/>
    </xf>
    <xf numFmtId="164" fontId="9" fillId="2" borderId="10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left" vertical="center"/>
      <protection locked="0"/>
    </xf>
    <xf numFmtId="3" fontId="3" fillId="2" borderId="5" xfId="0" applyNumberFormat="1" applyFont="1" applyFill="1" applyBorder="1" applyAlignment="1" applyProtection="1">
      <alignment horizontal="right" vertic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8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center"/>
      <protection locked="0"/>
    </xf>
    <xf numFmtId="49" fontId="9" fillId="2" borderId="12" xfId="0" applyNumberFormat="1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3" fontId="39" fillId="2" borderId="0" xfId="0" applyNumberFormat="1" applyFont="1" applyFill="1" applyBorder="1" applyAlignment="1" applyProtection="1">
      <alignment horizontal="center"/>
      <protection hidden="1"/>
    </xf>
    <xf numFmtId="3" fontId="3" fillId="2" borderId="0" xfId="0" applyNumberFormat="1" applyFont="1" applyFill="1" applyProtection="1">
      <protection locked="0"/>
    </xf>
    <xf numFmtId="0" fontId="9" fillId="2" borderId="0" xfId="0" applyFont="1" applyFill="1" applyProtection="1"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49" fontId="9" fillId="2" borderId="0" xfId="0" applyNumberFormat="1" applyFont="1" applyFill="1" applyBorder="1" applyAlignment="1" applyProtection="1">
      <alignment horizontal="center" vertical="center"/>
      <protection locked="0"/>
    </xf>
    <xf numFmtId="164" fontId="9" fillId="2" borderId="10" xfId="0" applyNumberFormat="1" applyFont="1" applyFill="1" applyBorder="1" applyAlignment="1" applyProtection="1">
      <alignment horizontal="right" vertical="top"/>
      <protection locked="0"/>
    </xf>
    <xf numFmtId="49" fontId="9" fillId="2" borderId="14" xfId="0" applyNumberFormat="1" applyFont="1" applyFill="1" applyBorder="1" applyAlignment="1" applyProtection="1">
      <alignment horizontal="left" vertical="top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right"/>
      <protection locked="0"/>
    </xf>
    <xf numFmtId="3" fontId="40" fillId="2" borderId="0" xfId="0" applyNumberFormat="1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vertical="center"/>
      <protection locked="0"/>
    </xf>
    <xf numFmtId="0" fontId="30" fillId="2" borderId="0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164" fontId="3" fillId="2" borderId="17" xfId="0" applyNumberFormat="1" applyFont="1" applyFill="1" applyBorder="1" applyAlignment="1" applyProtection="1">
      <alignment horizontal="center" vertical="center"/>
      <protection locked="0"/>
    </xf>
    <xf numFmtId="49" fontId="29" fillId="2" borderId="18" xfId="0" applyNumberFormat="1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3" fillId="2" borderId="8" xfId="0" applyNumberFormat="1" applyFont="1" applyFill="1" applyBorder="1" applyAlignment="1" applyProtection="1">
      <alignment horizontal="left" vertical="top" wrapText="1"/>
      <protection locked="0"/>
    </xf>
    <xf numFmtId="3" fontId="41" fillId="2" borderId="0" xfId="0" applyNumberFormat="1" applyFont="1" applyFill="1" applyBorder="1" applyAlignment="1" applyProtection="1">
      <alignment horizontal="center"/>
      <protection hidden="1"/>
    </xf>
    <xf numFmtId="0" fontId="42" fillId="2" borderId="0" xfId="0" applyFont="1" applyFill="1" applyProtection="1">
      <protection locked="0"/>
    </xf>
    <xf numFmtId="3" fontId="43" fillId="2" borderId="0" xfId="0" applyNumberFormat="1" applyFont="1" applyFill="1" applyBorder="1" applyAlignment="1" applyProtection="1">
      <alignment horizontal="center"/>
      <protection hidden="1"/>
    </xf>
    <xf numFmtId="0" fontId="44" fillId="2" borderId="0" xfId="0" applyFont="1" applyFill="1" applyProtection="1">
      <protection locked="0"/>
    </xf>
    <xf numFmtId="0" fontId="4" fillId="2" borderId="5" xfId="0" applyNumberFormat="1" applyFont="1" applyFill="1" applyBorder="1" applyAlignment="1" applyProtection="1">
      <alignment horizontal="left" vertical="top" wrapText="1"/>
      <protection locked="0"/>
    </xf>
    <xf numFmtId="164" fontId="34" fillId="2" borderId="11" xfId="0" applyNumberFormat="1" applyFont="1" applyFill="1" applyBorder="1" applyAlignment="1" applyProtection="1">
      <alignment horizontal="center" vertical="top"/>
      <protection locked="0"/>
    </xf>
    <xf numFmtId="165" fontId="34" fillId="2" borderId="11" xfId="0" applyNumberFormat="1" applyFont="1" applyFill="1" applyBorder="1" applyAlignment="1" applyProtection="1">
      <alignment horizontal="center" vertical="top"/>
      <protection locked="0"/>
    </xf>
    <xf numFmtId="164" fontId="34" fillId="2" borderId="17" xfId="0" applyNumberFormat="1" applyFont="1" applyFill="1" applyBorder="1" applyAlignment="1" applyProtection="1">
      <alignment horizontal="right" vertical="top"/>
      <protection locked="0"/>
    </xf>
    <xf numFmtId="0" fontId="34" fillId="2" borderId="18" xfId="0" applyFont="1" applyFill="1" applyBorder="1" applyAlignment="1" applyProtection="1">
      <alignment horizontal="left" vertical="top"/>
      <protection locked="0"/>
    </xf>
    <xf numFmtId="0" fontId="34" fillId="2" borderId="11" xfId="0" applyNumberFormat="1" applyFont="1" applyFill="1" applyBorder="1" applyAlignment="1" applyProtection="1">
      <alignment horizontal="left" vertical="top" wrapText="1"/>
      <protection locked="0"/>
    </xf>
    <xf numFmtId="3" fontId="34" fillId="2" borderId="11" xfId="0" applyNumberFormat="1" applyFont="1" applyFill="1" applyBorder="1" applyAlignment="1" applyProtection="1">
      <alignment horizontal="right" wrapText="1"/>
      <protection locked="0"/>
    </xf>
    <xf numFmtId="0" fontId="31" fillId="2" borderId="0" xfId="0" applyFont="1" applyFill="1" applyBorder="1" applyProtection="1">
      <protection locked="0"/>
    </xf>
    <xf numFmtId="164" fontId="34" fillId="2" borderId="17" xfId="0" applyNumberFormat="1" applyFont="1" applyFill="1" applyBorder="1" applyAlignment="1" applyProtection="1">
      <alignment horizontal="right" vertical="top" wrapText="1"/>
      <protection locked="0"/>
    </xf>
    <xf numFmtId="164" fontId="45" fillId="2" borderId="8" xfId="0" applyNumberFormat="1" applyFont="1" applyFill="1" applyBorder="1" applyAlignment="1" applyProtection="1">
      <alignment horizontal="center" vertical="top"/>
      <protection locked="0"/>
    </xf>
    <xf numFmtId="164" fontId="45" fillId="2" borderId="2" xfId="0" applyNumberFormat="1" applyFont="1" applyFill="1" applyBorder="1" applyAlignment="1" applyProtection="1">
      <alignment horizontal="center" vertical="top"/>
      <protection locked="0"/>
    </xf>
    <xf numFmtId="165" fontId="33" fillId="2" borderId="2" xfId="0" applyNumberFormat="1" applyFont="1" applyFill="1" applyBorder="1" applyAlignment="1" applyProtection="1">
      <alignment horizontal="center" vertical="top"/>
      <protection locked="0"/>
    </xf>
    <xf numFmtId="164" fontId="33" fillId="2" borderId="3" xfId="0" applyNumberFormat="1" applyFont="1" applyFill="1" applyBorder="1" applyAlignment="1" applyProtection="1">
      <alignment horizontal="right" vertical="top" wrapText="1"/>
      <protection locked="0"/>
    </xf>
    <xf numFmtId="0" fontId="33" fillId="2" borderId="14" xfId="0" applyFont="1" applyFill="1" applyBorder="1" applyAlignment="1" applyProtection="1">
      <alignment horizontal="left" vertical="top"/>
      <protection locked="0"/>
    </xf>
    <xf numFmtId="0" fontId="33" fillId="2" borderId="2" xfId="0" applyNumberFormat="1" applyFont="1" applyFill="1" applyBorder="1" applyAlignment="1" applyProtection="1">
      <alignment horizontal="left" vertical="top" wrapText="1"/>
      <protection locked="0"/>
    </xf>
    <xf numFmtId="3" fontId="33" fillId="2" borderId="2" xfId="0" applyNumberFormat="1" applyFont="1" applyFill="1" applyBorder="1" applyAlignment="1" applyProtection="1">
      <alignment horizontal="right" wrapText="1"/>
      <protection locked="0"/>
    </xf>
    <xf numFmtId="3" fontId="35" fillId="2" borderId="5" xfId="0" applyNumberFormat="1" applyFont="1" applyFill="1" applyBorder="1" applyAlignment="1" applyProtection="1">
      <alignment horizontal="right" wrapText="1"/>
      <protection locked="0"/>
    </xf>
    <xf numFmtId="3" fontId="36" fillId="2" borderId="11" xfId="0" applyNumberFormat="1" applyFont="1" applyFill="1" applyBorder="1" applyAlignment="1" applyProtection="1">
      <alignment horizontal="right" wrapText="1"/>
      <protection locked="0"/>
    </xf>
    <xf numFmtId="0" fontId="34" fillId="2" borderId="5" xfId="0" applyNumberFormat="1" applyFont="1" applyFill="1" applyBorder="1" applyAlignment="1" applyProtection="1">
      <alignment horizontal="left" vertical="top" wrapText="1"/>
      <protection locked="0"/>
    </xf>
    <xf numFmtId="0" fontId="42" fillId="2" borderId="0" xfId="0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9" defaultPivotStyle="PivotStyleLight16"/>
  <colors>
    <mruColors>
      <color rgb="FFFFFFCC"/>
      <color rgb="FF00FF00"/>
      <color rgb="FFCC99FF"/>
      <color rgb="FF3399FF"/>
      <color rgb="FFFF99FF"/>
      <color rgb="FF996633"/>
      <color rgb="FFFF99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/Moje%20dokumenty/Formu&#322;y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.UM03/Moje%20dokumenty/ROK/Rok%202012/Uchwa&#322;y/Zal%201/Zalacznik1_formu&#322;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.witczak/Desktop/Moje%20dokumenty/budzet/2014/uk&#322;ad%20wykonawczy/uk&#322;ad%20wykonawczy%2001-01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/>
      <sheetData sheetId="2" refreshError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75647</v>
          </cell>
        </row>
        <row r="417">
          <cell r="A417">
            <v>75648</v>
          </cell>
        </row>
        <row r="418">
          <cell r="A418">
            <v>75649</v>
          </cell>
        </row>
        <row r="419">
          <cell r="A419">
            <v>75650</v>
          </cell>
        </row>
        <row r="420">
          <cell r="A420">
            <v>75651</v>
          </cell>
        </row>
        <row r="421">
          <cell r="A421">
            <v>75652</v>
          </cell>
        </row>
        <row r="422">
          <cell r="A422">
            <v>75653</v>
          </cell>
        </row>
        <row r="423">
          <cell r="A423">
            <v>75654</v>
          </cell>
        </row>
        <row r="424">
          <cell r="A424">
            <v>75655</v>
          </cell>
        </row>
        <row r="425">
          <cell r="A425">
            <v>75656</v>
          </cell>
        </row>
        <row r="426">
          <cell r="A426">
            <v>75701</v>
          </cell>
        </row>
        <row r="427">
          <cell r="A427">
            <v>75702</v>
          </cell>
        </row>
        <row r="428">
          <cell r="A428">
            <v>75703</v>
          </cell>
        </row>
        <row r="429">
          <cell r="A429">
            <v>75704</v>
          </cell>
        </row>
        <row r="430">
          <cell r="A430">
            <v>75705</v>
          </cell>
        </row>
        <row r="431">
          <cell r="A431">
            <v>75801</v>
          </cell>
        </row>
        <row r="432">
          <cell r="A432">
            <v>75802</v>
          </cell>
        </row>
        <row r="433">
          <cell r="A433">
            <v>75803</v>
          </cell>
        </row>
        <row r="434">
          <cell r="A434">
            <v>75804</v>
          </cell>
        </row>
        <row r="435">
          <cell r="A435">
            <v>75805</v>
          </cell>
        </row>
        <row r="436">
          <cell r="A436">
            <v>75807</v>
          </cell>
        </row>
        <row r="437">
          <cell r="A437">
            <v>75808</v>
          </cell>
        </row>
        <row r="438">
          <cell r="A438">
            <v>75809</v>
          </cell>
        </row>
        <row r="439">
          <cell r="A439">
            <v>75810</v>
          </cell>
        </row>
        <row r="440">
          <cell r="A440">
            <v>75811</v>
          </cell>
        </row>
        <row r="441">
          <cell r="A441">
            <v>75812</v>
          </cell>
        </row>
        <row r="442">
          <cell r="A442">
            <v>75813</v>
          </cell>
        </row>
        <row r="443">
          <cell r="A443">
            <v>75814</v>
          </cell>
        </row>
        <row r="444">
          <cell r="A444">
            <v>75815</v>
          </cell>
        </row>
        <row r="445">
          <cell r="A445">
            <v>75816</v>
          </cell>
        </row>
        <row r="446">
          <cell r="A446">
            <v>75817</v>
          </cell>
        </row>
        <row r="447">
          <cell r="A447">
            <v>75818</v>
          </cell>
        </row>
        <row r="448">
          <cell r="A448">
            <v>75820</v>
          </cell>
        </row>
        <row r="449">
          <cell r="A449">
            <v>75821</v>
          </cell>
        </row>
        <row r="450">
          <cell r="A450">
            <v>75822</v>
          </cell>
        </row>
        <row r="451">
          <cell r="A451">
            <v>75823</v>
          </cell>
        </row>
        <row r="452">
          <cell r="A452">
            <v>75824</v>
          </cell>
        </row>
        <row r="453">
          <cell r="A453">
            <v>75831</v>
          </cell>
        </row>
        <row r="454">
          <cell r="A454">
            <v>75832</v>
          </cell>
        </row>
        <row r="455">
          <cell r="A455">
            <v>75833</v>
          </cell>
        </row>
        <row r="456">
          <cell r="A456">
            <v>75850</v>
          </cell>
        </row>
        <row r="457">
          <cell r="A457">
            <v>75860</v>
          </cell>
        </row>
        <row r="458">
          <cell r="A458">
            <v>75861</v>
          </cell>
        </row>
        <row r="459">
          <cell r="A459">
            <v>75862</v>
          </cell>
        </row>
        <row r="460">
          <cell r="A460">
            <v>80101</v>
          </cell>
        </row>
        <row r="461">
          <cell r="A461">
            <v>80102</v>
          </cell>
        </row>
        <row r="462">
          <cell r="A462">
            <v>80103</v>
          </cell>
        </row>
        <row r="463">
          <cell r="A463">
            <v>80104</v>
          </cell>
        </row>
        <row r="464">
          <cell r="A464">
            <v>80105</v>
          </cell>
        </row>
        <row r="465">
          <cell r="A465">
            <v>80106</v>
          </cell>
        </row>
        <row r="466">
          <cell r="A466">
            <v>80110</v>
          </cell>
        </row>
        <row r="467">
          <cell r="A467">
            <v>80111</v>
          </cell>
        </row>
        <row r="468">
          <cell r="A468">
            <v>80113</v>
          </cell>
        </row>
        <row r="469">
          <cell r="A469">
            <v>80114</v>
          </cell>
        </row>
        <row r="470">
          <cell r="A470">
            <v>80120</v>
          </cell>
        </row>
        <row r="471">
          <cell r="A471">
            <v>80121</v>
          </cell>
        </row>
        <row r="472">
          <cell r="A472">
            <v>80123</v>
          </cell>
        </row>
        <row r="473">
          <cell r="A473">
            <v>80124</v>
          </cell>
        </row>
        <row r="474">
          <cell r="A474">
            <v>80130</v>
          </cell>
        </row>
        <row r="475">
          <cell r="A475">
            <v>80131</v>
          </cell>
        </row>
        <row r="476">
          <cell r="A476">
            <v>80132</v>
          </cell>
        </row>
        <row r="477">
          <cell r="A477">
            <v>80134</v>
          </cell>
        </row>
        <row r="478">
          <cell r="A478">
            <v>80135</v>
          </cell>
        </row>
        <row r="479">
          <cell r="A479">
            <v>80136</v>
          </cell>
        </row>
        <row r="480">
          <cell r="A480">
            <v>80140</v>
          </cell>
        </row>
        <row r="481">
          <cell r="A481">
            <v>80141</v>
          </cell>
        </row>
        <row r="482">
          <cell r="A482">
            <v>80142</v>
          </cell>
        </row>
        <row r="483">
          <cell r="A483">
            <v>80143</v>
          </cell>
        </row>
        <row r="484">
          <cell r="A484">
            <v>80144</v>
          </cell>
        </row>
        <row r="485">
          <cell r="A485">
            <v>80145</v>
          </cell>
        </row>
        <row r="486">
          <cell r="A486">
            <v>80146</v>
          </cell>
        </row>
        <row r="487">
          <cell r="A487">
            <v>80147</v>
          </cell>
        </row>
        <row r="488">
          <cell r="A488">
            <v>80148</v>
          </cell>
        </row>
        <row r="489">
          <cell r="A489">
            <v>80178</v>
          </cell>
        </row>
        <row r="490">
          <cell r="A490">
            <v>80179</v>
          </cell>
        </row>
        <row r="491">
          <cell r="A491">
            <v>80180</v>
          </cell>
        </row>
        <row r="492">
          <cell r="A492">
            <v>80193</v>
          </cell>
        </row>
        <row r="493">
          <cell r="A493">
            <v>80194</v>
          </cell>
        </row>
        <row r="494">
          <cell r="A494">
            <v>80195</v>
          </cell>
        </row>
        <row r="495">
          <cell r="A495">
            <v>80302</v>
          </cell>
        </row>
        <row r="496">
          <cell r="A496">
            <v>80303</v>
          </cell>
        </row>
        <row r="497">
          <cell r="A497">
            <v>80306</v>
          </cell>
        </row>
        <row r="498">
          <cell r="A498">
            <v>80307</v>
          </cell>
        </row>
        <row r="499">
          <cell r="A499">
            <v>80309</v>
          </cell>
        </row>
        <row r="500">
          <cell r="A500">
            <v>80310</v>
          </cell>
        </row>
        <row r="501">
          <cell r="A501">
            <v>80311</v>
          </cell>
        </row>
        <row r="502">
          <cell r="A502">
            <v>80378</v>
          </cell>
        </row>
        <row r="503">
          <cell r="A503">
            <v>80379</v>
          </cell>
        </row>
        <row r="504">
          <cell r="A504">
            <v>80380</v>
          </cell>
        </row>
        <row r="505">
          <cell r="A505">
            <v>80393</v>
          </cell>
        </row>
        <row r="506">
          <cell r="A506">
            <v>80394</v>
          </cell>
        </row>
        <row r="507">
          <cell r="A507">
            <v>80395</v>
          </cell>
        </row>
        <row r="508">
          <cell r="A508">
            <v>85111</v>
          </cell>
        </row>
        <row r="509">
          <cell r="A509">
            <v>85112</v>
          </cell>
        </row>
        <row r="510">
          <cell r="A510">
            <v>85115</v>
          </cell>
        </row>
        <row r="511">
          <cell r="A511">
            <v>85116</v>
          </cell>
        </row>
        <row r="512">
          <cell r="A512">
            <v>85117</v>
          </cell>
        </row>
        <row r="513">
          <cell r="A513">
            <v>85118</v>
          </cell>
        </row>
        <row r="514">
          <cell r="A514">
            <v>85119</v>
          </cell>
        </row>
        <row r="515">
          <cell r="A515">
            <v>85120</v>
          </cell>
        </row>
        <row r="516">
          <cell r="A516">
            <v>85121</v>
          </cell>
        </row>
        <row r="517">
          <cell r="A517">
            <v>85131</v>
          </cell>
        </row>
        <row r="518">
          <cell r="A518">
            <v>85132</v>
          </cell>
        </row>
        <row r="519">
          <cell r="A519">
            <v>85133</v>
          </cell>
        </row>
        <row r="520">
          <cell r="A520">
            <v>85134</v>
          </cell>
        </row>
        <row r="521">
          <cell r="A521">
            <v>85136</v>
          </cell>
        </row>
        <row r="522">
          <cell r="A522">
            <v>85137</v>
          </cell>
        </row>
        <row r="523">
          <cell r="A523">
            <v>85138</v>
          </cell>
        </row>
        <row r="524">
          <cell r="A524">
            <v>85141</v>
          </cell>
        </row>
        <row r="525">
          <cell r="A525">
            <v>85142</v>
          </cell>
        </row>
        <row r="526">
          <cell r="A526">
            <v>85143</v>
          </cell>
        </row>
        <row r="527">
          <cell r="A527">
            <v>85147</v>
          </cell>
        </row>
        <row r="528">
          <cell r="A528">
            <v>85148</v>
          </cell>
        </row>
        <row r="529">
          <cell r="A529">
            <v>85149</v>
          </cell>
        </row>
        <row r="530">
          <cell r="A530">
            <v>85151</v>
          </cell>
        </row>
        <row r="531">
          <cell r="A531">
            <v>85152</v>
          </cell>
        </row>
        <row r="532">
          <cell r="A532">
            <v>85153</v>
          </cell>
        </row>
        <row r="533">
          <cell r="A533">
            <v>85154</v>
          </cell>
        </row>
        <row r="534">
          <cell r="A534">
            <v>85156</v>
          </cell>
        </row>
        <row r="535">
          <cell r="A535">
            <v>85157</v>
          </cell>
        </row>
        <row r="536">
          <cell r="A536">
            <v>85158</v>
          </cell>
        </row>
        <row r="537">
          <cell r="A537">
            <v>85178</v>
          </cell>
        </row>
        <row r="538">
          <cell r="A538">
            <v>85179</v>
          </cell>
        </row>
        <row r="539">
          <cell r="A539">
            <v>85180</v>
          </cell>
        </row>
        <row r="540">
          <cell r="A540">
            <v>85193</v>
          </cell>
        </row>
        <row r="541">
          <cell r="A541">
            <v>85194</v>
          </cell>
        </row>
        <row r="542">
          <cell r="A542">
            <v>85195</v>
          </cell>
        </row>
        <row r="543">
          <cell r="A543">
            <v>85201</v>
          </cell>
        </row>
        <row r="544">
          <cell r="A544">
            <v>85202</v>
          </cell>
        </row>
        <row r="545">
          <cell r="A545">
            <v>85203</v>
          </cell>
        </row>
        <row r="546">
          <cell r="A546">
            <v>85204</v>
          </cell>
        </row>
        <row r="547">
          <cell r="A547">
            <v>85205</v>
          </cell>
        </row>
        <row r="548">
          <cell r="A548">
            <v>85212</v>
          </cell>
        </row>
        <row r="549">
          <cell r="A549">
            <v>85213</v>
          </cell>
        </row>
        <row r="550">
          <cell r="A550">
            <v>85214</v>
          </cell>
        </row>
        <row r="551">
          <cell r="A551">
            <v>85215</v>
          </cell>
        </row>
        <row r="552">
          <cell r="A552">
            <v>85216</v>
          </cell>
        </row>
        <row r="553">
          <cell r="A553">
            <v>85217</v>
          </cell>
        </row>
        <row r="554">
          <cell r="A554">
            <v>85218</v>
          </cell>
        </row>
        <row r="555">
          <cell r="A555">
            <v>85219</v>
          </cell>
        </row>
        <row r="556">
          <cell r="A556">
            <v>85220</v>
          </cell>
        </row>
        <row r="557">
          <cell r="A557">
            <v>85226</v>
          </cell>
        </row>
        <row r="558">
          <cell r="A558">
            <v>85228</v>
          </cell>
        </row>
        <row r="559">
          <cell r="A559">
            <v>85231</v>
          </cell>
        </row>
        <row r="560">
          <cell r="A560">
            <v>85232</v>
          </cell>
        </row>
        <row r="561">
          <cell r="A561">
            <v>85233</v>
          </cell>
        </row>
        <row r="562">
          <cell r="A562">
            <v>85234</v>
          </cell>
        </row>
        <row r="563">
          <cell r="A563">
            <v>85278</v>
          </cell>
        </row>
        <row r="564">
          <cell r="A564">
            <v>85279</v>
          </cell>
        </row>
        <row r="565">
          <cell r="A565">
            <v>85280</v>
          </cell>
        </row>
        <row r="566">
          <cell r="A566">
            <v>85293</v>
          </cell>
        </row>
        <row r="567">
          <cell r="A567">
            <v>85294</v>
          </cell>
        </row>
        <row r="568">
          <cell r="A568">
            <v>85295</v>
          </cell>
        </row>
        <row r="569">
          <cell r="A569">
            <v>85305</v>
          </cell>
        </row>
        <row r="570">
          <cell r="A570">
            <v>85306</v>
          </cell>
        </row>
        <row r="571">
          <cell r="A571">
            <v>85307</v>
          </cell>
        </row>
        <row r="572">
          <cell r="A572">
            <v>85311</v>
          </cell>
        </row>
        <row r="573">
          <cell r="A573">
            <v>85321</v>
          </cell>
        </row>
        <row r="574">
          <cell r="A574">
            <v>85322</v>
          </cell>
        </row>
        <row r="575">
          <cell r="A575">
            <v>85323</v>
          </cell>
        </row>
        <row r="576">
          <cell r="A576">
            <v>85324</v>
          </cell>
        </row>
        <row r="577">
          <cell r="A577">
            <v>85325</v>
          </cell>
        </row>
        <row r="578">
          <cell r="A578">
            <v>85329</v>
          </cell>
        </row>
        <row r="579">
          <cell r="A579">
            <v>85330</v>
          </cell>
        </row>
        <row r="580">
          <cell r="A580">
            <v>85332</v>
          </cell>
        </row>
        <row r="581">
          <cell r="A581">
            <v>85333</v>
          </cell>
        </row>
        <row r="582">
          <cell r="A582">
            <v>85334</v>
          </cell>
        </row>
        <row r="583">
          <cell r="A583">
            <v>85335</v>
          </cell>
        </row>
        <row r="584">
          <cell r="A584">
            <v>85336</v>
          </cell>
        </row>
        <row r="585">
          <cell r="A585">
            <v>85347</v>
          </cell>
        </row>
        <row r="586">
          <cell r="A586">
            <v>85378</v>
          </cell>
        </row>
        <row r="587">
          <cell r="A587">
            <v>85379</v>
          </cell>
        </row>
        <row r="588">
          <cell r="A588">
            <v>85380</v>
          </cell>
        </row>
        <row r="589">
          <cell r="A589">
            <v>85393</v>
          </cell>
        </row>
        <row r="590">
          <cell r="A590">
            <v>85394</v>
          </cell>
        </row>
        <row r="591">
          <cell r="A591">
            <v>85395</v>
          </cell>
        </row>
        <row r="592">
          <cell r="A592">
            <v>85401</v>
          </cell>
        </row>
        <row r="593">
          <cell r="A593">
            <v>85402</v>
          </cell>
        </row>
        <row r="594">
          <cell r="A594">
            <v>85403</v>
          </cell>
        </row>
        <row r="595">
          <cell r="A595">
            <v>85404</v>
          </cell>
        </row>
        <row r="596">
          <cell r="A596">
            <v>85406</v>
          </cell>
        </row>
        <row r="597">
          <cell r="A597">
            <v>85407</v>
          </cell>
        </row>
        <row r="598">
          <cell r="A598">
            <v>85410</v>
          </cell>
        </row>
        <row r="599">
          <cell r="A599">
            <v>85411</v>
          </cell>
        </row>
        <row r="600">
          <cell r="A600">
            <v>85412</v>
          </cell>
        </row>
        <row r="601">
          <cell r="A601">
            <v>85413</v>
          </cell>
        </row>
        <row r="602">
          <cell r="A602">
            <v>85415</v>
          </cell>
        </row>
        <row r="603">
          <cell r="A603">
            <v>85417</v>
          </cell>
        </row>
        <row r="604">
          <cell r="A604">
            <v>85418</v>
          </cell>
        </row>
        <row r="605">
          <cell r="A605">
            <v>85419</v>
          </cell>
        </row>
        <row r="606">
          <cell r="A606">
            <v>85420</v>
          </cell>
        </row>
        <row r="607">
          <cell r="A607">
            <v>85421</v>
          </cell>
        </row>
        <row r="608">
          <cell r="A608">
            <v>85446</v>
          </cell>
        </row>
        <row r="609">
          <cell r="A609">
            <v>85478</v>
          </cell>
        </row>
        <row r="610">
          <cell r="A610">
            <v>85479</v>
          </cell>
        </row>
        <row r="611">
          <cell r="A611">
            <v>85480</v>
          </cell>
        </row>
        <row r="612">
          <cell r="A612">
            <v>85493</v>
          </cell>
        </row>
        <row r="613">
          <cell r="A613">
            <v>85494</v>
          </cell>
        </row>
        <row r="614">
          <cell r="A614">
            <v>85495</v>
          </cell>
        </row>
        <row r="615">
          <cell r="A615">
            <v>90001</v>
          </cell>
        </row>
        <row r="616">
          <cell r="A616">
            <v>90002</v>
          </cell>
        </row>
        <row r="617">
          <cell r="A617">
            <v>90003</v>
          </cell>
        </row>
        <row r="618">
          <cell r="A618">
            <v>90004</v>
          </cell>
        </row>
        <row r="619">
          <cell r="A619">
            <v>90005</v>
          </cell>
        </row>
        <row r="620">
          <cell r="A620">
            <v>90006</v>
          </cell>
        </row>
        <row r="621">
          <cell r="A621">
            <v>90007</v>
          </cell>
        </row>
        <row r="622">
          <cell r="A622">
            <v>90008</v>
          </cell>
        </row>
        <row r="623">
          <cell r="A623">
            <v>90009</v>
          </cell>
        </row>
        <row r="624">
          <cell r="A624">
            <v>90010</v>
          </cell>
        </row>
        <row r="625">
          <cell r="A625">
            <v>90011</v>
          </cell>
        </row>
        <row r="626">
          <cell r="A626">
            <v>90012</v>
          </cell>
        </row>
        <row r="627">
          <cell r="A627">
            <v>90013</v>
          </cell>
        </row>
        <row r="628">
          <cell r="A628">
            <v>90014</v>
          </cell>
        </row>
        <row r="629">
          <cell r="A629">
            <v>90015</v>
          </cell>
        </row>
        <row r="630">
          <cell r="A630">
            <v>90016</v>
          </cell>
        </row>
        <row r="631">
          <cell r="A631">
            <v>90017</v>
          </cell>
        </row>
        <row r="632">
          <cell r="A632">
            <v>90018</v>
          </cell>
        </row>
        <row r="633">
          <cell r="A633">
            <v>90019</v>
          </cell>
        </row>
        <row r="634">
          <cell r="A634">
            <v>90020</v>
          </cell>
        </row>
        <row r="635">
          <cell r="A635">
            <v>90021</v>
          </cell>
        </row>
        <row r="636">
          <cell r="A636">
            <v>90022</v>
          </cell>
        </row>
        <row r="637">
          <cell r="A637">
            <v>90023</v>
          </cell>
        </row>
        <row r="638">
          <cell r="A638">
            <v>90078</v>
          </cell>
        </row>
        <row r="639">
          <cell r="A639">
            <v>90079</v>
          </cell>
        </row>
        <row r="640">
          <cell r="A640">
            <v>90080</v>
          </cell>
        </row>
        <row r="641">
          <cell r="A641">
            <v>90093</v>
          </cell>
        </row>
        <row r="642">
          <cell r="A642">
            <v>90094</v>
          </cell>
        </row>
        <row r="643">
          <cell r="A643">
            <v>90095</v>
          </cell>
        </row>
        <row r="644">
          <cell r="A644">
            <v>92101</v>
          </cell>
        </row>
        <row r="645">
          <cell r="A645">
            <v>92102</v>
          </cell>
        </row>
        <row r="646">
          <cell r="A646">
            <v>92103</v>
          </cell>
        </row>
        <row r="647">
          <cell r="A647">
            <v>92104</v>
          </cell>
        </row>
        <row r="648">
          <cell r="A648">
            <v>92105</v>
          </cell>
        </row>
        <row r="649">
          <cell r="A649">
            <v>92106</v>
          </cell>
        </row>
        <row r="650">
          <cell r="A650">
            <v>92108</v>
          </cell>
        </row>
        <row r="651">
          <cell r="A651">
            <v>92109</v>
          </cell>
        </row>
        <row r="652">
          <cell r="A652">
            <v>92110</v>
          </cell>
        </row>
        <row r="653">
          <cell r="A653">
            <v>92113</v>
          </cell>
        </row>
        <row r="654">
          <cell r="A654">
            <v>92114</v>
          </cell>
        </row>
        <row r="655">
          <cell r="A655">
            <v>92115</v>
          </cell>
        </row>
        <row r="656">
          <cell r="A656">
            <v>92116</v>
          </cell>
        </row>
        <row r="657">
          <cell r="A657">
            <v>92117</v>
          </cell>
        </row>
        <row r="658">
          <cell r="A658">
            <v>92118</v>
          </cell>
        </row>
        <row r="659">
          <cell r="A659">
            <v>92119</v>
          </cell>
        </row>
        <row r="660">
          <cell r="A660">
            <v>92120</v>
          </cell>
        </row>
        <row r="661">
          <cell r="A661">
            <v>92121</v>
          </cell>
        </row>
        <row r="662">
          <cell r="A662">
            <v>92122</v>
          </cell>
        </row>
        <row r="663">
          <cell r="A663">
            <v>92123</v>
          </cell>
        </row>
        <row r="664">
          <cell r="A664">
            <v>92124</v>
          </cell>
        </row>
        <row r="665">
          <cell r="A665">
            <v>92178</v>
          </cell>
        </row>
        <row r="666">
          <cell r="A666">
            <v>92179</v>
          </cell>
        </row>
        <row r="667">
          <cell r="A667">
            <v>92180</v>
          </cell>
        </row>
        <row r="668">
          <cell r="A668">
            <v>92193</v>
          </cell>
        </row>
        <row r="669">
          <cell r="A669">
            <v>92194</v>
          </cell>
        </row>
        <row r="670">
          <cell r="A670">
            <v>92195</v>
          </cell>
        </row>
        <row r="671">
          <cell r="A671">
            <v>92501</v>
          </cell>
        </row>
        <row r="672">
          <cell r="A672">
            <v>92502</v>
          </cell>
        </row>
        <row r="673">
          <cell r="A673">
            <v>92503</v>
          </cell>
        </row>
        <row r="674">
          <cell r="A674">
            <v>92504</v>
          </cell>
        </row>
        <row r="675">
          <cell r="A675">
            <v>92578</v>
          </cell>
        </row>
        <row r="676">
          <cell r="A676">
            <v>92579</v>
          </cell>
        </row>
        <row r="677">
          <cell r="A677">
            <v>92580</v>
          </cell>
        </row>
        <row r="678">
          <cell r="A678">
            <v>92593</v>
          </cell>
        </row>
        <row r="679">
          <cell r="A679">
            <v>92594</v>
          </cell>
        </row>
        <row r="680">
          <cell r="A680">
            <v>92595</v>
          </cell>
        </row>
        <row r="681">
          <cell r="A681">
            <v>92601</v>
          </cell>
        </row>
        <row r="682">
          <cell r="A682">
            <v>92603</v>
          </cell>
        </row>
        <row r="683">
          <cell r="A683">
            <v>92604</v>
          </cell>
        </row>
        <row r="684">
          <cell r="A684">
            <v>92605</v>
          </cell>
        </row>
        <row r="685">
          <cell r="A685">
            <v>92678</v>
          </cell>
        </row>
        <row r="686">
          <cell r="A686">
            <v>92679</v>
          </cell>
        </row>
        <row r="687">
          <cell r="A687">
            <v>92680</v>
          </cell>
        </row>
        <row r="688">
          <cell r="A688">
            <v>92693</v>
          </cell>
        </row>
        <row r="689">
          <cell r="A689">
            <v>92694</v>
          </cell>
        </row>
        <row r="690">
          <cell r="A690">
            <v>92695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ŁAD WYKONAWCZY"/>
      <sheetName val="plan dochodów i wydatków"/>
      <sheetName val="010 "/>
      <sheetName val="050"/>
      <sheetName val="150"/>
      <sheetName val="600"/>
      <sheetName val="630"/>
      <sheetName val="700"/>
      <sheetName val="710"/>
      <sheetName val="730"/>
      <sheetName val="750"/>
      <sheetName val="754"/>
      <sheetName val="756"/>
      <sheetName val="757"/>
      <sheetName val="758"/>
      <sheetName val="801"/>
      <sheetName val="803"/>
      <sheetName val="851"/>
      <sheetName val="852"/>
      <sheetName val="853"/>
      <sheetName val="854"/>
      <sheetName val="900"/>
      <sheetName val="921"/>
      <sheetName val="925"/>
      <sheetName val="926"/>
    </sheetNames>
    <sheetDataSet>
      <sheetData sheetId="0" refreshError="1">
        <row r="382">
          <cell r="E382">
            <v>38694200</v>
          </cell>
          <cell r="F382">
            <v>48039093</v>
          </cell>
        </row>
        <row r="383">
          <cell r="E383">
            <v>159275</v>
          </cell>
          <cell r="F383">
            <v>1544475</v>
          </cell>
        </row>
        <row r="385">
          <cell r="E385">
            <v>71925</v>
          </cell>
        </row>
        <row r="387">
          <cell r="E387">
            <v>3425</v>
          </cell>
        </row>
        <row r="389">
          <cell r="E389">
            <v>3425</v>
          </cell>
        </row>
        <row r="391">
          <cell r="F391">
            <v>1231204</v>
          </cell>
        </row>
        <row r="392">
          <cell r="F392">
            <v>217271</v>
          </cell>
        </row>
        <row r="393">
          <cell r="F393">
            <v>43469618</v>
          </cell>
        </row>
        <row r="417">
          <cell r="F417">
            <v>397500</v>
          </cell>
        </row>
        <row r="760">
          <cell r="E760">
            <v>653184434</v>
          </cell>
          <cell r="F760">
            <v>31691471</v>
          </cell>
        </row>
        <row r="765">
          <cell r="F765">
            <v>31691471</v>
          </cell>
        </row>
        <row r="766">
          <cell r="F766">
            <v>2560400</v>
          </cell>
        </row>
        <row r="770">
          <cell r="E770">
            <v>416225437</v>
          </cell>
        </row>
        <row r="771">
          <cell r="E771">
            <v>7595471</v>
          </cell>
        </row>
        <row r="989">
          <cell r="F989">
            <v>2819644</v>
          </cell>
        </row>
        <row r="1017">
          <cell r="F1017">
            <v>1066000</v>
          </cell>
        </row>
        <row r="1023">
          <cell r="F1023">
            <v>645000</v>
          </cell>
        </row>
        <row r="1024">
          <cell r="F1024">
            <v>35000</v>
          </cell>
        </row>
        <row r="1284">
          <cell r="F1284">
            <v>4261455</v>
          </cell>
        </row>
        <row r="1285">
          <cell r="F1285">
            <v>4261455</v>
          </cell>
        </row>
        <row r="1314">
          <cell r="F1314">
            <v>22500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.golon.UM03/Moje%20dokumenty/ROK/Rok%202012/Uchwa&#322;y/Za&#322;%20Nr%201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tabSelected="1" view="pageBreakPreview" zoomScale="90" zoomScaleNormal="100" zoomScaleSheetLayoutView="90" workbookViewId="0">
      <selection activeCell="H134" sqref="H134"/>
    </sheetView>
  </sheetViews>
  <sheetFormatPr defaultRowHeight="12.75" x14ac:dyDescent="0.2"/>
  <cols>
    <col min="1" max="1" width="4.5703125" style="7" customWidth="1"/>
    <col min="2" max="2" width="6.85546875" style="7" customWidth="1"/>
    <col min="3" max="3" width="4.85546875" style="8" customWidth="1"/>
    <col min="4" max="4" width="2.28515625" style="57" customWidth="1"/>
    <col min="5" max="5" width="51.7109375" style="10" customWidth="1"/>
    <col min="6" max="6" width="14" style="10" customWidth="1"/>
    <col min="7" max="7" width="13.85546875" style="17" customWidth="1"/>
    <col min="8" max="8" width="12.85546875" style="17" customWidth="1"/>
    <col min="9" max="9" width="13.7109375" style="10" customWidth="1"/>
    <col min="10" max="10" width="7.28515625" style="48" hidden="1" customWidth="1"/>
    <col min="11" max="16384" width="9.140625" style="10"/>
  </cols>
  <sheetData>
    <row r="1" spans="1:10" s="4" customFormat="1" x14ac:dyDescent="0.2">
      <c r="A1" s="1"/>
      <c r="B1" s="1"/>
      <c r="C1" s="2"/>
      <c r="D1" s="56"/>
      <c r="E1" s="3"/>
      <c r="G1" s="3"/>
      <c r="H1" s="3" t="s">
        <v>0</v>
      </c>
      <c r="I1" s="3"/>
      <c r="J1" s="49"/>
    </row>
    <row r="2" spans="1:10" s="4" customFormat="1" x14ac:dyDescent="0.2">
      <c r="A2" s="1"/>
      <c r="B2" s="1"/>
      <c r="C2" s="2"/>
      <c r="D2" s="56"/>
      <c r="E2" s="3"/>
      <c r="G2" s="3"/>
      <c r="H2" s="5" t="s">
        <v>1125</v>
      </c>
      <c r="I2" s="3"/>
      <c r="J2" s="49"/>
    </row>
    <row r="3" spans="1:10" s="4" customFormat="1" ht="15" x14ac:dyDescent="0.2">
      <c r="A3" s="1"/>
      <c r="B3" s="6"/>
      <c r="C3" s="2"/>
      <c r="D3" s="56"/>
      <c r="E3" s="3"/>
      <c r="G3" s="3"/>
      <c r="H3" s="5" t="s">
        <v>1124</v>
      </c>
      <c r="I3" s="3"/>
      <c r="J3" s="49"/>
    </row>
    <row r="4" spans="1:10" s="4" customFormat="1" ht="15" x14ac:dyDescent="0.2">
      <c r="A4" s="1"/>
      <c r="B4" s="6"/>
      <c r="C4" s="2"/>
      <c r="D4" s="56"/>
      <c r="E4" s="3"/>
      <c r="G4" s="3"/>
      <c r="H4" s="5" t="s">
        <v>1</v>
      </c>
      <c r="I4" s="3"/>
      <c r="J4" s="49"/>
    </row>
    <row r="5" spans="1:10" s="4" customFormat="1" ht="12" customHeight="1" x14ac:dyDescent="0.2">
      <c r="A5" s="1"/>
      <c r="B5" s="1"/>
      <c r="C5" s="2"/>
      <c r="D5" s="56"/>
      <c r="E5" s="3"/>
      <c r="G5" s="3"/>
      <c r="H5" s="5" t="s">
        <v>1126</v>
      </c>
      <c r="I5" s="3"/>
      <c r="J5" s="49"/>
    </row>
    <row r="6" spans="1:10" x14ac:dyDescent="0.2">
      <c r="E6" s="9"/>
      <c r="G6" s="9"/>
      <c r="H6" s="9"/>
      <c r="I6" s="9"/>
    </row>
    <row r="7" spans="1:10" ht="14.25" x14ac:dyDescent="0.2">
      <c r="E7" s="9"/>
      <c r="G7" s="9"/>
      <c r="H7" s="11"/>
      <c r="I7" s="9"/>
    </row>
    <row r="8" spans="1:10" ht="35.25" customHeight="1" x14ac:dyDescent="0.25">
      <c r="A8" s="223" t="s">
        <v>1123</v>
      </c>
      <c r="B8" s="223"/>
      <c r="C8" s="223"/>
      <c r="D8" s="223"/>
      <c r="E8" s="223"/>
      <c r="F8" s="223"/>
      <c r="G8" s="223"/>
      <c r="H8" s="223"/>
      <c r="I8" s="223"/>
      <c r="J8" s="60"/>
    </row>
    <row r="9" spans="1:10" ht="18" x14ac:dyDescent="0.25">
      <c r="A9" s="224"/>
      <c r="B9" s="224"/>
      <c r="C9" s="224"/>
      <c r="D9" s="224"/>
      <c r="E9" s="224"/>
      <c r="F9" s="224"/>
      <c r="G9" s="224"/>
      <c r="H9" s="224"/>
      <c r="I9" s="224"/>
      <c r="J9" s="61"/>
    </row>
    <row r="10" spans="1:10" ht="14.25" customHeight="1" x14ac:dyDescent="0.25">
      <c r="A10" s="13"/>
      <c r="B10" s="13"/>
      <c r="C10" s="14"/>
      <c r="D10" s="58"/>
      <c r="E10" s="13"/>
      <c r="F10" s="13"/>
      <c r="G10" s="12"/>
      <c r="H10" s="13"/>
      <c r="I10" s="15" t="s">
        <v>2</v>
      </c>
      <c r="J10" s="62"/>
    </row>
    <row r="11" spans="1:10" s="139" customFormat="1" ht="30.75" customHeight="1" x14ac:dyDescent="0.2">
      <c r="A11" s="194" t="s">
        <v>3</v>
      </c>
      <c r="B11" s="194" t="s">
        <v>4</v>
      </c>
      <c r="C11" s="195" t="s">
        <v>5</v>
      </c>
      <c r="D11" s="196"/>
      <c r="E11" s="194" t="s">
        <v>7</v>
      </c>
      <c r="F11" s="197" t="s">
        <v>8</v>
      </c>
      <c r="G11" s="194" t="s">
        <v>9</v>
      </c>
      <c r="H11" s="194" t="s">
        <v>10</v>
      </c>
      <c r="I11" s="197" t="s">
        <v>11</v>
      </c>
      <c r="J11" s="138" t="str">
        <f>B11&amp;1</f>
        <v>Rozdz.1</v>
      </c>
    </row>
    <row r="12" spans="1:10" s="184" customFormat="1" ht="15" x14ac:dyDescent="0.2">
      <c r="A12" s="192" t="s">
        <v>12</v>
      </c>
      <c r="B12" s="192"/>
      <c r="C12" s="192"/>
      <c r="D12" s="192"/>
      <c r="E12" s="192"/>
      <c r="F12" s="192"/>
      <c r="G12" s="192"/>
      <c r="H12" s="192"/>
      <c r="I12" s="192"/>
      <c r="J12" s="193"/>
    </row>
    <row r="13" spans="1:10" s="202" customFormat="1" ht="15.75" x14ac:dyDescent="0.25">
      <c r="A13" s="204">
        <v>630</v>
      </c>
      <c r="B13" s="205"/>
      <c r="C13" s="206"/>
      <c r="D13" s="207"/>
      <c r="E13" s="208" t="str">
        <f>IF(LEN($A13) &gt; 0,VLOOKUP($A13, Dział!$A$1:$B$200,2,FALSE),IF(LEN($B13) &gt; 0,VLOOKUP($B13, Rozdz!$A$1:$B$690,2,FALSE),IF(LEN($C13) &gt; 0,VLOOKUP($C13, Paragraf.dochód!$A$1:$B$200,2,FALSE),"")))</f>
        <v>Turystyka</v>
      </c>
      <c r="F13" s="209">
        <f>'[3]UKŁAD WYKONAWCZY'!$E$382</f>
        <v>38694200</v>
      </c>
      <c r="G13" s="209">
        <f>G14</f>
        <v>0</v>
      </c>
      <c r="H13" s="209">
        <f>H14</f>
        <v>1725</v>
      </c>
      <c r="I13" s="209">
        <f t="shared" ref="I13:I33" si="0">F13-G13+H13</f>
        <v>38695925</v>
      </c>
      <c r="J13" s="201">
        <f>IF(B13="",J12,B13)</f>
        <v>0</v>
      </c>
    </row>
    <row r="14" spans="1:10" s="200" customFormat="1" ht="15" x14ac:dyDescent="0.2">
      <c r="A14" s="155"/>
      <c r="B14" s="144">
        <v>63001</v>
      </c>
      <c r="C14" s="145"/>
      <c r="D14" s="146"/>
      <c r="E14" s="198" t="str">
        <f>IF(LEN($A14) &gt; 0,VLOOKUP($A14, Dział!$A$1:$B$200,2,FALSE),IF(LEN($B14) &gt; 0,VLOOKUP($B14, Rozdz!$A$1:$B$690,2,FALSE),IF(LEN($C14) &gt; 0,VLOOKUP($C14, Paragraf.dochód!$A$1:$B$200,2,FALSE),"")))</f>
        <v>Ośrodki informacji turystycznej</v>
      </c>
      <c r="F14" s="147">
        <f>'[3]UKŁAD WYKONAWCZY'!$E$383</f>
        <v>159275</v>
      </c>
      <c r="G14" s="147">
        <f>SUM(G15:G17)</f>
        <v>0</v>
      </c>
      <c r="H14" s="147">
        <f>SUM(H15:H17)</f>
        <v>1725</v>
      </c>
      <c r="I14" s="147">
        <f t="shared" si="0"/>
        <v>161000</v>
      </c>
      <c r="J14" s="199">
        <f>IF(B14="",J13,B14)</f>
        <v>63001</v>
      </c>
    </row>
    <row r="15" spans="1:10" s="121" customFormat="1" ht="43.5" customHeight="1" x14ac:dyDescent="0.2">
      <c r="A15" s="143"/>
      <c r="B15" s="148"/>
      <c r="C15" s="149">
        <v>231</v>
      </c>
      <c r="D15" s="150">
        <v>9</v>
      </c>
      <c r="E15" s="142" t="str">
        <f>IF(LEN($A15) &gt; 0,VLOOKUP($A15, Dział!$A$1:$B$200,2,FALSE),IF(LEN($B15) &gt; 0,VLOOKUP($B15, Rozdz!$A$1:$B$690,2,FALSE),IF(LEN($C15) &gt; 0,VLOOKUP($C15, Paragraf.dochód!$A$1:$B$200,2,FALSE),"")))</f>
        <v>Dotacje celowe otrzymane z gminy na zadania bieżące realizowane na podstawie porozumień (umów) między jednostkami samorządu terytorialnego</v>
      </c>
      <c r="F15" s="151">
        <f>'[3]UKŁAD WYKONAWCZY'!$E$385</f>
        <v>71925</v>
      </c>
      <c r="G15" s="151">
        <v>0</v>
      </c>
      <c r="H15" s="151">
        <v>1575</v>
      </c>
      <c r="I15" s="151">
        <f t="shared" si="0"/>
        <v>73500</v>
      </c>
      <c r="J15" s="122">
        <f>IF(B15="",J14,B15)</f>
        <v>63001</v>
      </c>
    </row>
    <row r="16" spans="1:10" s="141" customFormat="1" ht="44.25" customHeight="1" x14ac:dyDescent="0.2">
      <c r="A16" s="143"/>
      <c r="B16" s="148"/>
      <c r="C16" s="149">
        <v>232</v>
      </c>
      <c r="D16" s="150">
        <v>9</v>
      </c>
      <c r="E16" s="142" t="str">
        <f>IF(LEN($A16) &gt; 0,VLOOKUP($A16, Dział!$A$1:$B$200,2,FALSE),IF(LEN($B16) &gt; 0,VLOOKUP($B16, Rozdz!$A$1:$B$690,2,FALSE),IF(LEN($C16) &gt; 0,VLOOKUP($C16, Paragraf.dochód!$A$1:$B$200,2,FALSE),"")))</f>
        <v>Dotacje celowe otrzymane z powiatu na zadania bieżące realizowane na podstawie porozumień (umów) między jednostkami samorządu terytorialnego</v>
      </c>
      <c r="F16" s="151">
        <f>'[3]UKŁAD WYKONAWCZY'!$E$387</f>
        <v>3425</v>
      </c>
      <c r="G16" s="151">
        <v>0</v>
      </c>
      <c r="H16" s="151">
        <v>75</v>
      </c>
      <c r="I16" s="151">
        <f t="shared" si="0"/>
        <v>3500</v>
      </c>
      <c r="J16" s="140">
        <f>IF(B16="",J15,B16)</f>
        <v>63001</v>
      </c>
    </row>
    <row r="17" spans="1:10" s="141" customFormat="1" ht="42" customHeight="1" x14ac:dyDescent="0.2">
      <c r="A17" s="157"/>
      <c r="B17" s="158"/>
      <c r="C17" s="159">
        <v>270</v>
      </c>
      <c r="D17" s="169">
        <v>9</v>
      </c>
      <c r="E17" s="203" t="str">
        <f>IF(LEN($A17) &gt; 0,VLOOKUP($A17, Dział!$A$1:$B$200,2,FALSE),IF(LEN($B17) &gt; 0,VLOOKUP($B17, Rozdz!$A$1:$B$690,2,FALSE),IF(LEN($C17) &gt; 0,VLOOKUP($C17, Paragraf.dochód!$A$1:$B$200,2,FALSE),"")))</f>
        <v>Środki na dofinansowanie własnych zadań bieżących gmin (związków gmin), powiatów (związków powiatów), samorządów województw, pozyskane z innych źródeł</v>
      </c>
      <c r="F17" s="161">
        <f>'[3]UKŁAD WYKONAWCZY'!$E$389</f>
        <v>3425</v>
      </c>
      <c r="G17" s="161">
        <v>0</v>
      </c>
      <c r="H17" s="161">
        <v>75</v>
      </c>
      <c r="I17" s="161">
        <f t="shared" si="0"/>
        <v>3500</v>
      </c>
      <c r="J17" s="140">
        <f t="shared" ref="J17:J33" si="1">IF(B17="",J16,B17)</f>
        <v>63001</v>
      </c>
    </row>
    <row r="18" spans="1:10" s="202" customFormat="1" ht="14.25" customHeight="1" x14ac:dyDescent="0.25">
      <c r="A18" s="204">
        <v>758</v>
      </c>
      <c r="B18" s="205"/>
      <c r="C18" s="206"/>
      <c r="D18" s="207"/>
      <c r="E18" s="208" t="str">
        <f>IF(LEN($A18) &gt; 0,VLOOKUP($A18, Dział!$A$1:$B$200,2,FALSE),IF(LEN($B18) &gt; 0,VLOOKUP($B18, Rozdz!$A$1:$B$690,2,FALSE),IF(LEN($C18) &gt; 0,VLOOKUP($C18, Paragraf.dochód!$A$1:$B$200,2,FALSE),"")))</f>
        <v>Różne rozliczenia</v>
      </c>
      <c r="F18" s="209">
        <f>'[3]UKŁAD WYKONAWCZY'!$E$760</f>
        <v>653184434</v>
      </c>
      <c r="G18" s="209">
        <f>G19</f>
        <v>0</v>
      </c>
      <c r="H18" s="209">
        <f>H19</f>
        <v>9875454</v>
      </c>
      <c r="I18" s="209">
        <f t="shared" si="0"/>
        <v>663059888</v>
      </c>
      <c r="J18" s="201">
        <f t="shared" si="1"/>
        <v>63001</v>
      </c>
    </row>
    <row r="19" spans="1:10" s="200" customFormat="1" ht="15" x14ac:dyDescent="0.2">
      <c r="A19" s="155"/>
      <c r="B19" s="144">
        <v>75861</v>
      </c>
      <c r="C19" s="145"/>
      <c r="D19" s="146"/>
      <c r="E19" s="198" t="str">
        <f>IF(LEN($A19) &gt; 0,VLOOKUP($A19, Dział!$A$1:$B$200,2,FALSE),IF(LEN($B19) &gt; 0,VLOOKUP($B19, Rozdz!$A$1:$B$690,2,FALSE),IF(LEN($C19) &gt; 0,VLOOKUP($C19, Paragraf.dochód!$A$1:$B$200,2,FALSE),"")))</f>
        <v>Regionalne Programy Operacyjne 2007-2013</v>
      </c>
      <c r="F19" s="147">
        <f>'[3]UKŁAD WYKONAWCZY'!$E$770</f>
        <v>416225437</v>
      </c>
      <c r="G19" s="147">
        <f>G20+G21</f>
        <v>0</v>
      </c>
      <c r="H19" s="147">
        <f>H20+H21</f>
        <v>9875454</v>
      </c>
      <c r="I19" s="147">
        <f t="shared" si="0"/>
        <v>426100891</v>
      </c>
      <c r="J19" s="199">
        <f t="shared" si="1"/>
        <v>75861</v>
      </c>
    </row>
    <row r="20" spans="1:10" s="141" customFormat="1" ht="56.25" customHeight="1" x14ac:dyDescent="0.2">
      <c r="A20" s="143"/>
      <c r="B20" s="148"/>
      <c r="C20" s="149">
        <v>200</v>
      </c>
      <c r="D20" s="150">
        <v>7</v>
      </c>
      <c r="E20" s="142" t="str">
        <f>IF(LEN($A20) &gt; 0,VLOOKUP($A20, Dział!$A$1:$B$200,2,FALSE),IF(LEN($B20) &gt; 0,VLOOKUP($B20, Rozdz!$A$1:$B$690,2,FALSE),IF(LEN($C20) &gt; 0,VLOOKUP($C20, 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0" s="151">
        <f>'[3]UKŁAD WYKONAWCZY'!$E$771</f>
        <v>7595471</v>
      </c>
      <c r="G20" s="151">
        <v>0</v>
      </c>
      <c r="H20" s="151">
        <v>16575</v>
      </c>
      <c r="I20" s="151">
        <f t="shared" si="0"/>
        <v>7612046</v>
      </c>
      <c r="J20" s="140">
        <f t="shared" si="1"/>
        <v>75861</v>
      </c>
    </row>
    <row r="21" spans="1:10" s="141" customFormat="1" ht="56.25" customHeight="1" x14ac:dyDescent="0.2">
      <c r="A21" s="143"/>
      <c r="B21" s="148"/>
      <c r="C21" s="149">
        <v>620</v>
      </c>
      <c r="D21" s="150">
        <v>7</v>
      </c>
      <c r="E21" s="142" t="str">
        <f>IF(LEN($A21) &gt; 0,VLOOKUP($A21, Dział!$A$1:$B$200,2,FALSE),IF(LEN($B21) &gt; 0,VLOOKUP($B21, Rozdz!$A$1:$B$690,2,FALSE),IF(LEN($C21) &gt; 0,VLOOKUP($C21, 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1" s="151">
        <f>361706966</f>
        <v>361706966</v>
      </c>
      <c r="G21" s="151">
        <v>0</v>
      </c>
      <c r="H21" s="151">
        <v>9858879</v>
      </c>
      <c r="I21" s="151">
        <f t="shared" si="0"/>
        <v>371565845</v>
      </c>
      <c r="J21" s="140"/>
    </row>
    <row r="22" spans="1:10" s="202" customFormat="1" ht="15.75" x14ac:dyDescent="0.25">
      <c r="A22" s="204">
        <v>900</v>
      </c>
      <c r="B22" s="205"/>
      <c r="C22" s="206"/>
      <c r="D22" s="207"/>
      <c r="E22" s="208" t="str">
        <f>IF(LEN($A22) &gt; 0,VLOOKUP($A22, Dział!$A$1:$B$200,2,FALSE),IF(LEN($B22) &gt; 0,VLOOKUP($B22, Rozdz!$A$1:$B$690,2,FALSE),IF(LEN($C22) &gt; 0,VLOOKUP($C22, Paragraf.dochód!$A$1:$B$200,2,FALSE),"")))</f>
        <v>Gospodarka komunalna i ochrona środowiska</v>
      </c>
      <c r="F22" s="209">
        <f>1332374</f>
        <v>1332374</v>
      </c>
      <c r="G22" s="209">
        <f>G23+G25</f>
        <v>0</v>
      </c>
      <c r="H22" s="209">
        <f>H23+H25</f>
        <v>450000</v>
      </c>
      <c r="I22" s="209">
        <f t="shared" si="0"/>
        <v>1782374</v>
      </c>
      <c r="J22" s="201">
        <f>IF(B22="",J20,B22)</f>
        <v>75861</v>
      </c>
    </row>
    <row r="23" spans="1:10" s="200" customFormat="1" ht="15" x14ac:dyDescent="0.2">
      <c r="A23" s="155"/>
      <c r="B23" s="144">
        <v>90005</v>
      </c>
      <c r="C23" s="145"/>
      <c r="D23" s="146"/>
      <c r="E23" s="198" t="str">
        <f>IF(LEN($A23) &gt; 0,VLOOKUP($A23, Dział!$A$1:$B$200,2,FALSE),IF(LEN($B23) &gt; 0,VLOOKUP($B23, Rozdz!$A$1:$B$690,2,FALSE),IF(LEN($C23) &gt; 0,VLOOKUP($C23, Paragraf.dochód!$A$1:$B$200,2,FALSE),"")))</f>
        <v>Ochrona powietrza atmosferycznego i klimatu</v>
      </c>
      <c r="F23" s="147">
        <v>0</v>
      </c>
      <c r="G23" s="147">
        <f>G24</f>
        <v>0</v>
      </c>
      <c r="H23" s="147">
        <f>H24</f>
        <v>225000</v>
      </c>
      <c r="I23" s="147">
        <f t="shared" si="0"/>
        <v>225000</v>
      </c>
      <c r="J23" s="199">
        <f t="shared" si="1"/>
        <v>90005</v>
      </c>
    </row>
    <row r="24" spans="1:10" s="121" customFormat="1" ht="42.75" x14ac:dyDescent="0.2">
      <c r="A24" s="143"/>
      <c r="B24" s="148"/>
      <c r="C24" s="149">
        <v>244</v>
      </c>
      <c r="D24" s="150">
        <v>0</v>
      </c>
      <c r="E24" s="142" t="str">
        <f>IF(LEN($A24) &gt; 0,VLOOKUP($A24, Dział!$A$1:$B$200,2,FALSE),IF(LEN($B24) &gt; 0,VLOOKUP($B24, Rozdz!$A$1:$B$690,2,FALSE),IF(LEN($C24) &gt; 0,VLOOKUP($C24, Paragraf.dochód!$A$1:$B$200,2,FALSE),"")))</f>
        <v>Dotacje otrzymane z państwowych funduszy celowych na realizację zadań bieżących jednostek sektora finansów publicznych</v>
      </c>
      <c r="F24" s="151">
        <v>0</v>
      </c>
      <c r="G24" s="151">
        <v>0</v>
      </c>
      <c r="H24" s="151">
        <v>225000</v>
      </c>
      <c r="I24" s="151">
        <f t="shared" si="0"/>
        <v>225000</v>
      </c>
      <c r="J24" s="122">
        <f t="shared" si="1"/>
        <v>90005</v>
      </c>
    </row>
    <row r="25" spans="1:10" s="200" customFormat="1" ht="15" customHeight="1" x14ac:dyDescent="0.2">
      <c r="A25" s="155"/>
      <c r="B25" s="144">
        <v>90007</v>
      </c>
      <c r="C25" s="145"/>
      <c r="D25" s="146"/>
      <c r="E25" s="198" t="str">
        <f>IF(LEN($A25) &gt; 0,VLOOKUP($A25, Dział!$A$1:$B$200,2,FALSE),IF(LEN($B25) &gt; 0,VLOOKUP($B25, Rozdz!$A$1:$B$690,2,FALSE),IF(LEN($C25) &gt; 0,VLOOKUP($C25, Paragraf.dochód!$A$1:$B$200,2,FALSE),"")))</f>
        <v>Zmniejszenie hałasu i wibracji</v>
      </c>
      <c r="F25" s="147">
        <v>0</v>
      </c>
      <c r="G25" s="147">
        <f>G26</f>
        <v>0</v>
      </c>
      <c r="H25" s="147">
        <f>H26</f>
        <v>225000</v>
      </c>
      <c r="I25" s="147">
        <f t="shared" si="0"/>
        <v>225000</v>
      </c>
      <c r="J25" s="199">
        <f t="shared" si="1"/>
        <v>90007</v>
      </c>
    </row>
    <row r="26" spans="1:10" s="121" customFormat="1" ht="42.75" x14ac:dyDescent="0.2">
      <c r="A26" s="157"/>
      <c r="B26" s="158"/>
      <c r="C26" s="159">
        <v>244</v>
      </c>
      <c r="D26" s="169">
        <v>0</v>
      </c>
      <c r="E26" s="203" t="str">
        <f>IF(LEN($A26) &gt; 0,VLOOKUP($A26, Dział!$A$1:$B$200,2,FALSE),IF(LEN($B26) &gt; 0,VLOOKUP($B26, Rozdz!$A$1:$B$690,2,FALSE),IF(LEN($C26) &gt; 0,VLOOKUP($C26, Paragraf.dochód!$A$1:$B$200,2,FALSE),"")))</f>
        <v>Dotacje otrzymane z państwowych funduszy celowych na realizację zadań bieżących jednostek sektora finansów publicznych</v>
      </c>
      <c r="F26" s="161">
        <v>0</v>
      </c>
      <c r="G26" s="161">
        <v>0</v>
      </c>
      <c r="H26" s="161">
        <v>225000</v>
      </c>
      <c r="I26" s="161">
        <f t="shared" si="0"/>
        <v>225000</v>
      </c>
      <c r="J26" s="122">
        <f t="shared" si="1"/>
        <v>90007</v>
      </c>
    </row>
    <row r="27" spans="1:10" s="121" customFormat="1" ht="15" hidden="1" x14ac:dyDescent="0.2">
      <c r="A27" s="143"/>
      <c r="B27" s="148"/>
      <c r="C27" s="149"/>
      <c r="D27" s="150"/>
      <c r="E27" s="142" t="str">
        <f>IF(LEN($A27) &gt; 0,VLOOKUP($A27, Dział!$A$1:$B$200,2,FALSE),IF(LEN($B27) &gt; 0,VLOOKUP($B27, Rozdz!$A$1:$B$690,2,FALSE),IF(LEN($C27) &gt; 0,VLOOKUP($C27, Paragraf.dochód!$A$1:$B$200,2,FALSE),"")))</f>
        <v/>
      </c>
      <c r="F27" s="151"/>
      <c r="G27" s="151"/>
      <c r="H27" s="151"/>
      <c r="I27" s="151">
        <f t="shared" si="0"/>
        <v>0</v>
      </c>
      <c r="J27" s="122">
        <f t="shared" si="1"/>
        <v>90007</v>
      </c>
    </row>
    <row r="28" spans="1:10" s="121" customFormat="1" ht="12.75" hidden="1" customHeight="1" x14ac:dyDescent="0.2">
      <c r="A28" s="143"/>
      <c r="B28" s="148"/>
      <c r="C28" s="149"/>
      <c r="D28" s="150"/>
      <c r="E28" s="142" t="str">
        <f>IF(LEN($A28) &gt; 0,VLOOKUP($A28, Dział!$A$1:$B$200,2,FALSE),IF(LEN($B28) &gt; 0,VLOOKUP($B28, Rozdz!$A$1:$B$690,2,FALSE),IF(LEN($C28) &gt; 0,VLOOKUP($C28, Paragraf.dochód!$A$1:$B$200,2,FALSE),"")))</f>
        <v/>
      </c>
      <c r="F28" s="151"/>
      <c r="G28" s="151"/>
      <c r="H28" s="151"/>
      <c r="I28" s="151">
        <f t="shared" si="0"/>
        <v>0</v>
      </c>
      <c r="J28" s="122">
        <f t="shared" si="1"/>
        <v>90007</v>
      </c>
    </row>
    <row r="29" spans="1:10" s="121" customFormat="1" ht="12.75" hidden="1" customHeight="1" x14ac:dyDescent="0.2">
      <c r="A29" s="143"/>
      <c r="B29" s="148"/>
      <c r="C29" s="149"/>
      <c r="D29" s="150"/>
      <c r="E29" s="142" t="str">
        <f>IF(LEN($A29) &gt; 0,VLOOKUP($A29, Dział!$A$1:$B$200,2,FALSE),IF(LEN($B29) &gt; 0,VLOOKUP($B29, Rozdz!$A$1:$B$690,2,FALSE),IF(LEN($C29) &gt; 0,VLOOKUP($C29, Paragraf.dochód!$A$1:$B$200,2,FALSE),"")))</f>
        <v/>
      </c>
      <c r="F29" s="151"/>
      <c r="G29" s="151"/>
      <c r="H29" s="151"/>
      <c r="I29" s="151">
        <f t="shared" si="0"/>
        <v>0</v>
      </c>
      <c r="J29" s="122">
        <f t="shared" si="1"/>
        <v>90007</v>
      </c>
    </row>
    <row r="30" spans="1:10" s="121" customFormat="1" ht="12.75" hidden="1" customHeight="1" x14ac:dyDescent="0.2">
      <c r="A30" s="143"/>
      <c r="B30" s="148"/>
      <c r="C30" s="149"/>
      <c r="D30" s="150"/>
      <c r="E30" s="142" t="str">
        <f>IF(LEN($A30) &gt; 0,VLOOKUP($A30, Dział!$A$1:$B$200,2,FALSE),IF(LEN($B30) &gt; 0,VLOOKUP($B30, Rozdz!$A$1:$B$690,2,FALSE),IF(LEN($C30) &gt; 0,VLOOKUP($C30, Paragraf.dochód!$A$1:$B$200,2,FALSE),"")))</f>
        <v/>
      </c>
      <c r="F30" s="151"/>
      <c r="G30" s="151"/>
      <c r="H30" s="151"/>
      <c r="I30" s="151">
        <f t="shared" si="0"/>
        <v>0</v>
      </c>
      <c r="J30" s="122">
        <f t="shared" si="1"/>
        <v>90007</v>
      </c>
    </row>
    <row r="31" spans="1:10" s="121" customFormat="1" ht="12.75" hidden="1" customHeight="1" x14ac:dyDescent="0.2">
      <c r="A31" s="143"/>
      <c r="B31" s="148"/>
      <c r="C31" s="149"/>
      <c r="D31" s="150"/>
      <c r="E31" s="142" t="str">
        <f>IF(LEN($A31) &gt; 0,VLOOKUP($A31, Dział!$A$1:$B$200,2,FALSE),IF(LEN($B31) &gt; 0,VLOOKUP($B31, Rozdz!$A$1:$B$690,2,FALSE),IF(LEN($C31) &gt; 0,VLOOKUP($C31, Paragraf.dochód!$A$1:$B$200,2,FALSE),"")))</f>
        <v/>
      </c>
      <c r="F31" s="151"/>
      <c r="G31" s="151"/>
      <c r="H31" s="151"/>
      <c r="I31" s="151">
        <f t="shared" si="0"/>
        <v>0</v>
      </c>
      <c r="J31" s="122">
        <f t="shared" si="1"/>
        <v>90007</v>
      </c>
    </row>
    <row r="32" spans="1:10" s="121" customFormat="1" ht="12.75" hidden="1" customHeight="1" x14ac:dyDescent="0.2">
      <c r="A32" s="143"/>
      <c r="B32" s="148"/>
      <c r="C32" s="149"/>
      <c r="D32" s="150"/>
      <c r="E32" s="142" t="str">
        <f>IF(LEN($A32) &gt; 0,VLOOKUP($A32, Dział!$A$1:$B$200,2,FALSE),IF(LEN($B32) &gt; 0,VLOOKUP($B32, Rozdz!$A$1:$B$690,2,FALSE),IF(LEN($C32) &gt; 0,VLOOKUP($C32, Paragraf.dochód!$A$1:$B$200,2,FALSE),"")))</f>
        <v/>
      </c>
      <c r="F32" s="151"/>
      <c r="G32" s="151"/>
      <c r="H32" s="151"/>
      <c r="I32" s="151">
        <f t="shared" si="0"/>
        <v>0</v>
      </c>
      <c r="J32" s="122">
        <f t="shared" si="1"/>
        <v>90007</v>
      </c>
    </row>
    <row r="33" spans="1:10" s="121" customFormat="1" ht="12.75" hidden="1" customHeight="1" x14ac:dyDescent="0.2">
      <c r="A33" s="143"/>
      <c r="B33" s="148"/>
      <c r="C33" s="149"/>
      <c r="D33" s="150"/>
      <c r="E33" s="142" t="str">
        <f>IF(LEN($A33) &gt; 0,VLOOKUP($A33, Dział!$A$1:$B$200,2,FALSE),IF(LEN($B33) &gt; 0,VLOOKUP($B33, Rozdz!$A$1:$B$690,2,FALSE),IF(LEN($C33) &gt; 0,VLOOKUP($C33, Paragraf.dochód!$A$1:$B$200,2,FALSE),"")))</f>
        <v/>
      </c>
      <c r="F33" s="151"/>
      <c r="G33" s="151"/>
      <c r="H33" s="151"/>
      <c r="I33" s="151">
        <f t="shared" si="0"/>
        <v>0</v>
      </c>
      <c r="J33" s="122">
        <f t="shared" si="1"/>
        <v>90007</v>
      </c>
    </row>
    <row r="34" spans="1:10" s="121" customFormat="1" ht="15" hidden="1" x14ac:dyDescent="0.2">
      <c r="A34" s="143"/>
      <c r="B34" s="148"/>
      <c r="C34" s="149"/>
      <c r="D34" s="156"/>
      <c r="E34" s="142" t="str">
        <f>IF(LEN($A34) &gt; 0,VLOOKUP($A34, Dział!$A$1:$B$200,2,FALSE),IF(LEN($B34) &gt; 0,VLOOKUP($B34, Rozdz!$A$1:$B$690,2,FALSE),IF(LEN($C34) &gt; 0,VLOOKUP($C34, Paragraf.dochód!$A$1:$B$200,2,FALSE),"")))</f>
        <v/>
      </c>
      <c r="F34" s="151"/>
      <c r="G34" s="151"/>
      <c r="H34" s="151"/>
      <c r="I34" s="151">
        <f t="shared" ref="I34:I41" si="2">F34-G34+H34</f>
        <v>0</v>
      </c>
      <c r="J34" s="122" t="e">
        <f>IF(B34="",#REF!,B34)</f>
        <v>#REF!</v>
      </c>
    </row>
    <row r="35" spans="1:10" s="121" customFormat="1" ht="15" hidden="1" x14ac:dyDescent="0.2">
      <c r="A35" s="143"/>
      <c r="B35" s="148"/>
      <c r="C35" s="149"/>
      <c r="D35" s="156"/>
      <c r="E35" s="142" t="str">
        <f>IF(LEN($A35) &gt; 0,VLOOKUP($A35, Dział!$A$1:$B$200,2,FALSE),IF(LEN($B35) &gt; 0,VLOOKUP($B35, Rozdz!$A$1:$B$690,2,FALSE),IF(LEN($C35) &gt; 0,VLOOKUP($C35, Paragraf.dochód!$A$1:$B$200,2,FALSE),"")))</f>
        <v/>
      </c>
      <c r="F35" s="151"/>
      <c r="G35" s="151"/>
      <c r="H35" s="151"/>
      <c r="I35" s="151">
        <f t="shared" si="2"/>
        <v>0</v>
      </c>
      <c r="J35" s="122" t="e">
        <f t="shared" ref="J35:J59" si="3">IF(B35="",J34,B35)</f>
        <v>#REF!</v>
      </c>
    </row>
    <row r="36" spans="1:10" s="121" customFormat="1" ht="15" hidden="1" x14ac:dyDescent="0.2">
      <c r="A36" s="143"/>
      <c r="B36" s="148"/>
      <c r="C36" s="149"/>
      <c r="D36" s="156"/>
      <c r="E36" s="142" t="str">
        <f>IF(LEN($A36) &gt; 0,VLOOKUP($A36, Dział!$A$1:$B$200,2,FALSE),IF(LEN($B36) &gt; 0,VLOOKUP($B36, Rozdz!$A$1:$B$690,2,FALSE),IF(LEN($C36) &gt; 0,VLOOKUP($C36, Paragraf.dochód!$A$1:$B$200,2,FALSE),"")))</f>
        <v/>
      </c>
      <c r="F36" s="151"/>
      <c r="G36" s="151"/>
      <c r="H36" s="151"/>
      <c r="I36" s="151">
        <f t="shared" si="2"/>
        <v>0</v>
      </c>
      <c r="J36" s="122" t="e">
        <f t="shared" si="3"/>
        <v>#REF!</v>
      </c>
    </row>
    <row r="37" spans="1:10" s="121" customFormat="1" ht="15" hidden="1" x14ac:dyDescent="0.2">
      <c r="A37" s="143"/>
      <c r="B37" s="148"/>
      <c r="C37" s="149"/>
      <c r="D37" s="156"/>
      <c r="E37" s="142" t="str">
        <f>IF(LEN($A37) &gt; 0,VLOOKUP($A37, Dział!$A$1:$B$200,2,FALSE),IF(LEN($B37) &gt; 0,VLOOKUP($B37, Rozdz!$A$1:$B$690,2,FALSE),IF(LEN($C37) &gt; 0,VLOOKUP($C37, Paragraf.dochód!$A$1:$B$200,2,FALSE),"")))</f>
        <v/>
      </c>
      <c r="F37" s="151"/>
      <c r="G37" s="151"/>
      <c r="H37" s="151"/>
      <c r="I37" s="151">
        <f t="shared" si="2"/>
        <v>0</v>
      </c>
      <c r="J37" s="122" t="e">
        <f t="shared" si="3"/>
        <v>#REF!</v>
      </c>
    </row>
    <row r="38" spans="1:10" s="121" customFormat="1" ht="15" hidden="1" x14ac:dyDescent="0.2">
      <c r="A38" s="143"/>
      <c r="B38" s="148"/>
      <c r="C38" s="149"/>
      <c r="D38" s="156"/>
      <c r="E38" s="142" t="str">
        <f>IF(LEN($A38) &gt; 0,VLOOKUP($A38, Dział!$A$1:$B$200,2,FALSE),IF(LEN($B38) &gt; 0,VLOOKUP($B38, Rozdz!$A$1:$B$690,2,FALSE),IF(LEN($C38) &gt; 0,VLOOKUP($C38, Paragraf.dochód!$A$1:$B$200,2,FALSE),"")))</f>
        <v/>
      </c>
      <c r="F38" s="151"/>
      <c r="G38" s="151"/>
      <c r="H38" s="151"/>
      <c r="I38" s="151">
        <f t="shared" si="2"/>
        <v>0</v>
      </c>
      <c r="J38" s="122" t="e">
        <f t="shared" si="3"/>
        <v>#REF!</v>
      </c>
    </row>
    <row r="39" spans="1:10" s="121" customFormat="1" ht="15" hidden="1" x14ac:dyDescent="0.2">
      <c r="A39" s="143"/>
      <c r="B39" s="148"/>
      <c r="C39" s="149"/>
      <c r="D39" s="156"/>
      <c r="E39" s="142" t="str">
        <f>IF(LEN($A39) &gt; 0,VLOOKUP($A39, Dział!$A$1:$B$200,2,FALSE),IF(LEN($B39) &gt; 0,VLOOKUP($B39, Rozdz!$A$1:$B$690,2,FALSE),IF(LEN($C39) &gt; 0,VLOOKUP($C39, Paragraf.dochód!$A$1:$B$200,2,FALSE),"")))</f>
        <v/>
      </c>
      <c r="F39" s="151"/>
      <c r="G39" s="151"/>
      <c r="H39" s="151"/>
      <c r="I39" s="151">
        <f t="shared" si="2"/>
        <v>0</v>
      </c>
      <c r="J39" s="122" t="e">
        <f t="shared" si="3"/>
        <v>#REF!</v>
      </c>
    </row>
    <row r="40" spans="1:10" s="121" customFormat="1" ht="15" hidden="1" x14ac:dyDescent="0.2">
      <c r="A40" s="143"/>
      <c r="B40" s="148"/>
      <c r="C40" s="149"/>
      <c r="D40" s="156"/>
      <c r="E40" s="142" t="str">
        <f>IF(LEN($A40) &gt; 0,VLOOKUP($A40, Dział!$A$1:$B$200,2,FALSE),IF(LEN($B40) &gt; 0,VLOOKUP($B40, Rozdz!$A$1:$B$690,2,FALSE),IF(LEN($C40) &gt; 0,VLOOKUP($C40, Paragraf.dochód!$A$1:$B$200,2,FALSE),"")))</f>
        <v/>
      </c>
      <c r="F40" s="151"/>
      <c r="G40" s="151"/>
      <c r="H40" s="151"/>
      <c r="I40" s="151">
        <f t="shared" si="2"/>
        <v>0</v>
      </c>
      <c r="J40" s="122" t="e">
        <f t="shared" si="3"/>
        <v>#REF!</v>
      </c>
    </row>
    <row r="41" spans="1:10" s="121" customFormat="1" ht="15" hidden="1" x14ac:dyDescent="0.2">
      <c r="A41" s="143"/>
      <c r="B41" s="148"/>
      <c r="C41" s="149"/>
      <c r="D41" s="156"/>
      <c r="E41" s="142" t="str">
        <f>IF(LEN($A41) &gt; 0,VLOOKUP($A41, Dział!$A$1:$B$200,2,FALSE),IF(LEN($B41) &gt; 0,VLOOKUP($B41, Rozdz!$A$1:$B$690,2,FALSE),IF(LEN($C41) &gt; 0,VLOOKUP($C41, Paragraf.dochód!$A$1:$B$200,2,FALSE),"")))</f>
        <v/>
      </c>
      <c r="F41" s="151"/>
      <c r="G41" s="151"/>
      <c r="H41" s="151"/>
      <c r="I41" s="151">
        <f t="shared" si="2"/>
        <v>0</v>
      </c>
      <c r="J41" s="122" t="e">
        <f t="shared" si="3"/>
        <v>#REF!</v>
      </c>
    </row>
    <row r="42" spans="1:10" s="121" customFormat="1" ht="15" hidden="1" x14ac:dyDescent="0.2">
      <c r="A42" s="143"/>
      <c r="B42" s="148"/>
      <c r="C42" s="149"/>
      <c r="D42" s="156"/>
      <c r="E42" s="142" t="str">
        <f>IF(LEN($A42) &gt; 0,VLOOKUP($A42, Dział!$A$1:$B$200,2,FALSE),IF(LEN($B42) &gt; 0,VLOOKUP($B42, Rozdz!$A$1:$B$690,2,FALSE),IF(LEN($C42) &gt; 0,VLOOKUP($C42, Paragraf.dochód!$A$1:$B$200,2,FALSE),"")))</f>
        <v/>
      </c>
      <c r="F42" s="151"/>
      <c r="G42" s="151"/>
      <c r="H42" s="151"/>
      <c r="I42" s="151">
        <f t="shared" ref="I42:I58" si="4">F42-G42+H42</f>
        <v>0</v>
      </c>
      <c r="J42" s="122" t="e">
        <f t="shared" si="3"/>
        <v>#REF!</v>
      </c>
    </row>
    <row r="43" spans="1:10" s="121" customFormat="1" ht="15" hidden="1" x14ac:dyDescent="0.2">
      <c r="A43" s="143"/>
      <c r="B43" s="148"/>
      <c r="C43" s="149"/>
      <c r="D43" s="156"/>
      <c r="E43" s="142" t="str">
        <f>IF(LEN($A43) &gt; 0,VLOOKUP($A43, Dział!$A$1:$B$200,2,FALSE),IF(LEN($B43) &gt; 0,VLOOKUP($B43, Rozdz!$A$1:$B$690,2,FALSE),IF(LEN($C43) &gt; 0,VLOOKUP($C43, Paragraf.dochód!$A$1:$B$200,2,FALSE),"")))</f>
        <v/>
      </c>
      <c r="F43" s="151"/>
      <c r="G43" s="151"/>
      <c r="H43" s="151"/>
      <c r="I43" s="151">
        <f t="shared" si="4"/>
        <v>0</v>
      </c>
      <c r="J43" s="122" t="e">
        <f t="shared" si="3"/>
        <v>#REF!</v>
      </c>
    </row>
    <row r="44" spans="1:10" s="121" customFormat="1" ht="15" hidden="1" x14ac:dyDescent="0.2">
      <c r="A44" s="143"/>
      <c r="B44" s="148"/>
      <c r="C44" s="149"/>
      <c r="D44" s="156"/>
      <c r="E44" s="142" t="str">
        <f>IF(LEN($A44) &gt; 0,VLOOKUP($A44, Dział!$A$1:$B$200,2,FALSE),IF(LEN($B44) &gt; 0,VLOOKUP($B44, Rozdz!$A$1:$B$690,2,FALSE),IF(LEN($C44) &gt; 0,VLOOKUP($C44, Paragraf.dochód!$A$1:$B$200,2,FALSE),"")))</f>
        <v/>
      </c>
      <c r="F44" s="151"/>
      <c r="G44" s="151"/>
      <c r="H44" s="151"/>
      <c r="I44" s="151">
        <f t="shared" si="4"/>
        <v>0</v>
      </c>
      <c r="J44" s="122" t="e">
        <f t="shared" si="3"/>
        <v>#REF!</v>
      </c>
    </row>
    <row r="45" spans="1:10" s="121" customFormat="1" ht="15" hidden="1" x14ac:dyDescent="0.2">
      <c r="A45" s="143"/>
      <c r="B45" s="148"/>
      <c r="C45" s="149"/>
      <c r="D45" s="156"/>
      <c r="E45" s="142" t="str">
        <f>IF(LEN($A45) &gt; 0,VLOOKUP($A45, Dział!$A$1:$B$200,2,FALSE),IF(LEN($B45) &gt; 0,VLOOKUP($B45, Rozdz!$A$1:$B$690,2,FALSE),IF(LEN($C45) &gt; 0,VLOOKUP($C45, Paragraf.dochód!$A$1:$B$200,2,FALSE),"")))</f>
        <v/>
      </c>
      <c r="F45" s="151"/>
      <c r="G45" s="151"/>
      <c r="H45" s="151"/>
      <c r="I45" s="151">
        <f t="shared" si="4"/>
        <v>0</v>
      </c>
      <c r="J45" s="122" t="e">
        <f t="shared" si="3"/>
        <v>#REF!</v>
      </c>
    </row>
    <row r="46" spans="1:10" s="121" customFormat="1" ht="15" hidden="1" x14ac:dyDescent="0.2">
      <c r="A46" s="143"/>
      <c r="B46" s="148"/>
      <c r="C46" s="149"/>
      <c r="D46" s="156"/>
      <c r="E46" s="142" t="str">
        <f>IF(LEN($A46) &gt; 0,VLOOKUP($A46, Dział!$A$1:$B$200,2,FALSE),IF(LEN($B46) &gt; 0,VLOOKUP($B46, Rozdz!$A$1:$B$690,2,FALSE),IF(LEN($C46) &gt; 0,VLOOKUP($C46, Paragraf.dochód!$A$1:$B$200,2,FALSE),"")))</f>
        <v/>
      </c>
      <c r="F46" s="151"/>
      <c r="G46" s="151"/>
      <c r="H46" s="151"/>
      <c r="I46" s="151">
        <f t="shared" si="4"/>
        <v>0</v>
      </c>
      <c r="J46" s="122" t="e">
        <f t="shared" si="3"/>
        <v>#REF!</v>
      </c>
    </row>
    <row r="47" spans="1:10" s="121" customFormat="1" ht="15" hidden="1" x14ac:dyDescent="0.2">
      <c r="A47" s="143"/>
      <c r="B47" s="148"/>
      <c r="C47" s="149"/>
      <c r="D47" s="156"/>
      <c r="E47" s="142" t="str">
        <f>IF(LEN($A47) &gt; 0,VLOOKUP($A47, Dział!$A$1:$B$200,2,FALSE),IF(LEN($B47) &gt; 0,VLOOKUP($B47, Rozdz!$A$1:$B$690,2,FALSE),IF(LEN($C47) &gt; 0,VLOOKUP($C47, Paragraf.dochód!$A$1:$B$200,2,FALSE),"")))</f>
        <v/>
      </c>
      <c r="F47" s="151"/>
      <c r="G47" s="151"/>
      <c r="H47" s="151"/>
      <c r="I47" s="151">
        <f t="shared" si="4"/>
        <v>0</v>
      </c>
      <c r="J47" s="122" t="e">
        <f t="shared" si="3"/>
        <v>#REF!</v>
      </c>
    </row>
    <row r="48" spans="1:10" s="121" customFormat="1" ht="15" hidden="1" x14ac:dyDescent="0.2">
      <c r="A48" s="143"/>
      <c r="B48" s="148"/>
      <c r="C48" s="149"/>
      <c r="D48" s="156"/>
      <c r="E48" s="142" t="str">
        <f>IF(LEN($A48) &gt; 0,VLOOKUP($A48, Dział!$A$1:$B$200,2,FALSE),IF(LEN($B48) &gt; 0,VLOOKUP($B48, Rozdz!$A$1:$B$690,2,FALSE),IF(LEN($C48) &gt; 0,VLOOKUP($C48, Paragraf.dochód!$A$1:$B$200,2,FALSE),"")))</f>
        <v/>
      </c>
      <c r="F48" s="151"/>
      <c r="G48" s="151"/>
      <c r="H48" s="151"/>
      <c r="I48" s="151">
        <f t="shared" si="4"/>
        <v>0</v>
      </c>
      <c r="J48" s="122" t="e">
        <f t="shared" si="3"/>
        <v>#REF!</v>
      </c>
    </row>
    <row r="49" spans="1:12" s="121" customFormat="1" ht="15" hidden="1" x14ac:dyDescent="0.2">
      <c r="A49" s="143"/>
      <c r="B49" s="148"/>
      <c r="C49" s="149"/>
      <c r="D49" s="156"/>
      <c r="E49" s="142" t="str">
        <f>IF(LEN($A49) &gt; 0,VLOOKUP($A49, Dział!$A$1:$B$200,2,FALSE),IF(LEN($B49) &gt; 0,VLOOKUP($B49, Rozdz!$A$1:$B$690,2,FALSE),IF(LEN($C49) &gt; 0,VLOOKUP($C49, Paragraf.dochód!$A$1:$B$200,2,FALSE),"")))</f>
        <v/>
      </c>
      <c r="F49" s="151"/>
      <c r="G49" s="151"/>
      <c r="H49" s="151"/>
      <c r="I49" s="151">
        <f t="shared" si="4"/>
        <v>0</v>
      </c>
      <c r="J49" s="122" t="e">
        <f t="shared" si="3"/>
        <v>#REF!</v>
      </c>
    </row>
    <row r="50" spans="1:12" s="121" customFormat="1" ht="15" hidden="1" x14ac:dyDescent="0.2">
      <c r="A50" s="143"/>
      <c r="B50" s="148"/>
      <c r="C50" s="149"/>
      <c r="D50" s="156"/>
      <c r="E50" s="142" t="str">
        <f>IF(LEN($A50) &gt; 0,VLOOKUP($A50, Dział!$A$1:$B$200,2,FALSE),IF(LEN($B50) &gt; 0,VLOOKUP($B50, Rozdz!$A$1:$B$690,2,FALSE),IF(LEN($C50) &gt; 0,VLOOKUP($C50, Paragraf.dochód!$A$1:$B$200,2,FALSE),"")))</f>
        <v/>
      </c>
      <c r="F50" s="151"/>
      <c r="G50" s="151"/>
      <c r="H50" s="151"/>
      <c r="I50" s="151">
        <f t="shared" si="4"/>
        <v>0</v>
      </c>
      <c r="J50" s="122" t="e">
        <f t="shared" si="3"/>
        <v>#REF!</v>
      </c>
    </row>
    <row r="51" spans="1:12" s="121" customFormat="1" ht="15" hidden="1" x14ac:dyDescent="0.2">
      <c r="A51" s="143"/>
      <c r="B51" s="148"/>
      <c r="C51" s="149"/>
      <c r="D51" s="156"/>
      <c r="E51" s="142" t="str">
        <f>IF(LEN($A51) &gt; 0,VLOOKUP($A51, Dział!$A$1:$B$200,2,FALSE),IF(LEN($B51) &gt; 0,VLOOKUP($B51, Rozdz!$A$1:$B$690,2,FALSE),IF(LEN($C51) &gt; 0,VLOOKUP($C51, Paragraf.dochód!$A$1:$B$200,2,FALSE),"")))</f>
        <v/>
      </c>
      <c r="F51" s="151"/>
      <c r="G51" s="151"/>
      <c r="H51" s="151"/>
      <c r="I51" s="151">
        <f t="shared" si="4"/>
        <v>0</v>
      </c>
      <c r="J51" s="122" t="e">
        <f t="shared" si="3"/>
        <v>#REF!</v>
      </c>
    </row>
    <row r="52" spans="1:12" s="121" customFormat="1" ht="15" hidden="1" x14ac:dyDescent="0.2">
      <c r="A52" s="143"/>
      <c r="B52" s="148"/>
      <c r="C52" s="149"/>
      <c r="D52" s="156"/>
      <c r="E52" s="142" t="str">
        <f>IF(LEN($A52) &gt; 0,VLOOKUP($A52, Dział!$A$1:$B$200,2,FALSE),IF(LEN($B52) &gt; 0,VLOOKUP($B52, Rozdz!$A$1:$B$690,2,FALSE),IF(LEN($C52) &gt; 0,VLOOKUP($C52, Paragraf.dochód!$A$1:$B$200,2,FALSE),"")))</f>
        <v/>
      </c>
      <c r="F52" s="151"/>
      <c r="G52" s="151"/>
      <c r="H52" s="151"/>
      <c r="I52" s="151">
        <f t="shared" si="4"/>
        <v>0</v>
      </c>
      <c r="J52" s="122" t="e">
        <f t="shared" si="3"/>
        <v>#REF!</v>
      </c>
    </row>
    <row r="53" spans="1:12" s="121" customFormat="1" ht="15" hidden="1" x14ac:dyDescent="0.2">
      <c r="A53" s="143"/>
      <c r="B53" s="148"/>
      <c r="C53" s="149"/>
      <c r="D53" s="156"/>
      <c r="E53" s="142" t="str">
        <f>IF(LEN($A53) &gt; 0,VLOOKUP($A53, Dział!$A$1:$B$200,2,FALSE),IF(LEN($B53) &gt; 0,VLOOKUP($B53, Rozdz!$A$1:$B$690,2,FALSE),IF(LEN($C53) &gt; 0,VLOOKUP($C53, Paragraf.dochód!$A$1:$B$200,2,FALSE),"")))</f>
        <v/>
      </c>
      <c r="F53" s="151"/>
      <c r="G53" s="151"/>
      <c r="H53" s="151"/>
      <c r="I53" s="151">
        <f t="shared" si="4"/>
        <v>0</v>
      </c>
      <c r="J53" s="122" t="e">
        <f t="shared" si="3"/>
        <v>#REF!</v>
      </c>
    </row>
    <row r="54" spans="1:12" s="121" customFormat="1" ht="15" hidden="1" x14ac:dyDescent="0.2">
      <c r="A54" s="143"/>
      <c r="B54" s="148"/>
      <c r="C54" s="149"/>
      <c r="D54" s="156"/>
      <c r="E54" s="142" t="str">
        <f>IF(LEN($A54) &gt; 0,VLOOKUP($A54, Dział!$A$1:$B$200,2,FALSE),IF(LEN($B54) &gt; 0,VLOOKUP($B54, Rozdz!$A$1:$B$690,2,FALSE),IF(LEN($C54) &gt; 0,VLOOKUP($C54, Paragraf.dochód!$A$1:$B$200,2,FALSE),"")))</f>
        <v/>
      </c>
      <c r="F54" s="151"/>
      <c r="G54" s="151"/>
      <c r="H54" s="151"/>
      <c r="I54" s="151">
        <f t="shared" si="4"/>
        <v>0</v>
      </c>
      <c r="J54" s="122" t="e">
        <f>IF(B54="",#REF!,B54)</f>
        <v>#REF!</v>
      </c>
    </row>
    <row r="55" spans="1:12" s="121" customFormat="1" ht="15" hidden="1" x14ac:dyDescent="0.2">
      <c r="A55" s="143"/>
      <c r="B55" s="148"/>
      <c r="C55" s="149"/>
      <c r="D55" s="156"/>
      <c r="E55" s="142" t="str">
        <f>IF(LEN($A55) &gt; 0,VLOOKUP($A55, Dział!$A$1:$B$200,2,FALSE),IF(LEN($B55) &gt; 0,VLOOKUP($B55, Rozdz!$A$1:$B$690,2,FALSE),IF(LEN($C55) &gt; 0,VLOOKUP($C55, Paragraf.dochód!$A$1:$B$200,2,FALSE),"")))</f>
        <v/>
      </c>
      <c r="F55" s="151"/>
      <c r="G55" s="151"/>
      <c r="H55" s="151"/>
      <c r="I55" s="151">
        <f t="shared" si="4"/>
        <v>0</v>
      </c>
      <c r="J55" s="122" t="e">
        <f>IF(B55="",#REF!,B55)</f>
        <v>#REF!</v>
      </c>
    </row>
    <row r="56" spans="1:12" s="121" customFormat="1" ht="15" hidden="1" x14ac:dyDescent="0.2">
      <c r="A56" s="143"/>
      <c r="B56" s="148"/>
      <c r="C56" s="149"/>
      <c r="D56" s="156"/>
      <c r="E56" s="142" t="str">
        <f>IF(LEN($A56) &gt; 0,VLOOKUP($A56, Dział!$A$1:$B$200,2,FALSE),IF(LEN($B56) &gt; 0,VLOOKUP($B56, Rozdz!$A$1:$B$690,2,FALSE),IF(LEN($C56) &gt; 0,VLOOKUP($C56, Paragraf.dochód!$A$1:$B$200,2,FALSE),"")))</f>
        <v/>
      </c>
      <c r="F56" s="151"/>
      <c r="G56" s="151"/>
      <c r="H56" s="151"/>
      <c r="I56" s="151">
        <f t="shared" si="4"/>
        <v>0</v>
      </c>
      <c r="J56" s="122" t="e">
        <f t="shared" si="3"/>
        <v>#REF!</v>
      </c>
    </row>
    <row r="57" spans="1:12" s="121" customFormat="1" ht="15" hidden="1" x14ac:dyDescent="0.2">
      <c r="A57" s="143"/>
      <c r="B57" s="148"/>
      <c r="C57" s="149"/>
      <c r="D57" s="156"/>
      <c r="E57" s="142" t="str">
        <f>IF(LEN($A57) &gt; 0,VLOOKUP($A57, Dział!$A$1:$B$200,2,FALSE),IF(LEN($B57) &gt; 0,VLOOKUP($B57, Rozdz!$A$1:$B$690,2,FALSE),IF(LEN($C57) &gt; 0,VLOOKUP($C57, Paragraf.dochód!$A$1:$B$200,2,FALSE),"")))</f>
        <v/>
      </c>
      <c r="F57" s="151"/>
      <c r="G57" s="151"/>
      <c r="H57" s="151"/>
      <c r="I57" s="151">
        <f t="shared" si="4"/>
        <v>0</v>
      </c>
      <c r="J57" s="122" t="e">
        <f t="shared" si="3"/>
        <v>#REF!</v>
      </c>
    </row>
    <row r="58" spans="1:12" s="121" customFormat="1" ht="15" hidden="1" x14ac:dyDescent="0.2">
      <c r="A58" s="157"/>
      <c r="B58" s="158"/>
      <c r="C58" s="159"/>
      <c r="D58" s="160"/>
      <c r="E58" s="142" t="str">
        <f>IF(LEN($A58) &gt; 0,VLOOKUP($A58, Dział!$A$1:$B$200,2,FALSE),IF(LEN($B58) &gt; 0,VLOOKUP($B58, Rozdz!$A$1:$B$690,2,FALSE),IF(LEN($C58) &gt; 0,VLOOKUP($C58, Paragraf.dochód!$A$1:$B$200,2,FALSE),"")))</f>
        <v/>
      </c>
      <c r="F58" s="161"/>
      <c r="G58" s="161"/>
      <c r="H58" s="161"/>
      <c r="I58" s="161">
        <f t="shared" si="4"/>
        <v>0</v>
      </c>
      <c r="J58" s="122" t="e">
        <f t="shared" si="3"/>
        <v>#REF!</v>
      </c>
    </row>
    <row r="59" spans="1:12" s="184" customFormat="1" ht="15" x14ac:dyDescent="0.25">
      <c r="A59" s="185"/>
      <c r="B59" s="186"/>
      <c r="C59" s="187"/>
      <c r="D59" s="188"/>
      <c r="E59" s="189" t="s">
        <v>13</v>
      </c>
      <c r="F59" s="190">
        <f>F13+F18+F22</f>
        <v>693211008</v>
      </c>
      <c r="G59" s="190">
        <f t="shared" ref="G59:I59" si="5">G13+G18+G22</f>
        <v>0</v>
      </c>
      <c r="H59" s="190">
        <f t="shared" si="5"/>
        <v>10327179</v>
      </c>
      <c r="I59" s="190">
        <f t="shared" si="5"/>
        <v>703538187</v>
      </c>
      <c r="J59" s="191" t="e">
        <f t="shared" si="3"/>
        <v>#REF!</v>
      </c>
    </row>
    <row r="60" spans="1:12" s="121" customFormat="1" ht="15.75" x14ac:dyDescent="0.2">
      <c r="A60" s="126"/>
      <c r="B60" s="127"/>
      <c r="C60" s="128"/>
      <c r="D60" s="129"/>
      <c r="E60" s="130"/>
      <c r="F60" s="131"/>
      <c r="G60" s="130"/>
      <c r="H60" s="130"/>
      <c r="I60" s="131"/>
      <c r="J60" s="122" t="e">
        <f>IF(B60="",J59,B60)</f>
        <v>#REF!</v>
      </c>
    </row>
    <row r="61" spans="1:12" s="184" customFormat="1" ht="15" customHeight="1" x14ac:dyDescent="0.25">
      <c r="A61" s="176" t="s">
        <v>14</v>
      </c>
      <c r="B61" s="177"/>
      <c r="C61" s="178"/>
      <c r="D61" s="179"/>
      <c r="E61" s="180"/>
      <c r="F61" s="181"/>
      <c r="G61" s="6"/>
      <c r="H61" s="6"/>
      <c r="I61" s="181"/>
      <c r="J61" s="182"/>
      <c r="K61" s="183"/>
      <c r="L61" s="183"/>
    </row>
    <row r="62" spans="1:12" s="121" customFormat="1" ht="12.75" hidden="1" customHeight="1" x14ac:dyDescent="0.2">
      <c r="A62" s="133" t="s">
        <v>3</v>
      </c>
      <c r="B62" s="127" t="s">
        <v>4</v>
      </c>
      <c r="C62" s="134" t="s">
        <v>5</v>
      </c>
      <c r="D62" s="135" t="s">
        <v>6</v>
      </c>
      <c r="E62" s="136" t="s">
        <v>7</v>
      </c>
      <c r="F62" s="137" t="s">
        <v>8</v>
      </c>
      <c r="G62" s="136" t="s">
        <v>9</v>
      </c>
      <c r="H62" s="136" t="s">
        <v>10</v>
      </c>
      <c r="I62" s="137" t="s">
        <v>11</v>
      </c>
      <c r="J62" s="132" t="s">
        <v>15</v>
      </c>
      <c r="K62" s="123"/>
    </row>
    <row r="63" spans="1:12" s="121" customFormat="1" ht="15.75" customHeight="1" x14ac:dyDescent="0.25">
      <c r="A63" s="204">
        <v>600</v>
      </c>
      <c r="B63" s="205"/>
      <c r="C63" s="211"/>
      <c r="D63" s="207"/>
      <c r="E63" s="208" t="str">
        <f>IF(LEN($A63)&gt;0,VLOOKUP($A63,Dział!$A$1:$B$200,2,FALSE),IF(LEN($B63)&gt;0,VLOOKUP($B63,Rozdz!$A$1:$B$700,2,FALSE),IF(LEN($C63)&gt;0,VLOOKUP($C63,Paragraf.wydatek!$A$1:$B$234,2,FALSE),"")))</f>
        <v>Transport i łączność</v>
      </c>
      <c r="F63" s="209">
        <f>773055953</f>
        <v>773055953</v>
      </c>
      <c r="G63" s="209">
        <f>G64</f>
        <v>8776535</v>
      </c>
      <c r="H63" s="209">
        <f>H64</f>
        <v>18635414</v>
      </c>
      <c r="I63" s="209">
        <f t="shared" ref="I63:I69" si="6">F63-G63+H63</f>
        <v>782914832</v>
      </c>
      <c r="J63" s="122" t="e">
        <f>IF(B63="",J56,B63)</f>
        <v>#REF!</v>
      </c>
    </row>
    <row r="64" spans="1:12" s="200" customFormat="1" ht="15" customHeight="1" x14ac:dyDescent="0.2">
      <c r="A64" s="213"/>
      <c r="B64" s="214">
        <v>60013</v>
      </c>
      <c r="C64" s="215"/>
      <c r="D64" s="216"/>
      <c r="E64" s="217" t="str">
        <f>IF(LEN($A64)&gt;0,VLOOKUP($A64,Dział!$A$1:$B$200,2,FALSE),IF(LEN($B64)&gt;0,VLOOKUP($B64,Rozdz!$A$1:$B$700,2,FALSE),IF(LEN($C64)&gt;0,VLOOKUP($C64,Paragraf.wydatek!$A$1:$B$234,2,FALSE),"")))</f>
        <v>Drogi publiczne wojewódzkie</v>
      </c>
      <c r="F64" s="218">
        <f>545793292</f>
        <v>545793292</v>
      </c>
      <c r="G64" s="218">
        <f>SUM(G65:G69)</f>
        <v>8776535</v>
      </c>
      <c r="H64" s="218">
        <f>SUM(H65:H69)</f>
        <v>18635414</v>
      </c>
      <c r="I64" s="218">
        <f t="shared" si="6"/>
        <v>555652171</v>
      </c>
      <c r="J64" s="199">
        <f t="shared" ref="J64" si="7">IF(B64="",J63,B64)</f>
        <v>60013</v>
      </c>
    </row>
    <row r="65" spans="1:10" s="210" customFormat="1" ht="15" x14ac:dyDescent="0.2">
      <c r="A65" s="143"/>
      <c r="B65" s="148"/>
      <c r="C65" s="163">
        <v>404</v>
      </c>
      <c r="D65" s="150">
        <v>0</v>
      </c>
      <c r="E65" s="142" t="str">
        <f>IF(LEN($A65)&gt;0,VLOOKUP($A65,Dział!$A$1:$B$200,2,FALSE),IF(LEN($B65)&gt;0,VLOOKUP($B65,Rozdz!$A$1:$B$700,2,FALSE),IF(LEN($C65)&gt;0,VLOOKUP($C65,Paragraf.wydatek!$A$1:$B$234,2,FALSE),"")))</f>
        <v>Dodatkowe wynagrodzenie roczne</v>
      </c>
      <c r="F65" s="151">
        <f>728350</f>
        <v>728350</v>
      </c>
      <c r="G65" s="151">
        <v>0</v>
      </c>
      <c r="H65" s="151">
        <v>8481</v>
      </c>
      <c r="I65" s="151">
        <f t="shared" si="6"/>
        <v>736831</v>
      </c>
      <c r="J65" s="140" t="e">
        <f>IF(B65="",#REF!,B65)</f>
        <v>#REF!</v>
      </c>
    </row>
    <row r="66" spans="1:10" s="210" customFormat="1" ht="15" x14ac:dyDescent="0.2">
      <c r="A66" s="143"/>
      <c r="B66" s="148"/>
      <c r="C66" s="163">
        <v>412</v>
      </c>
      <c r="D66" s="150">
        <v>0</v>
      </c>
      <c r="E66" s="142" t="str">
        <f>IF(LEN($A66)&gt;0,VLOOKUP($A66,Dział!$A$1:$B$200,2,FALSE),IF(LEN($B66)&gt;0,VLOOKUP($B66,Rozdz!$A$1:$B$700,2,FALSE),IF(LEN($C66)&gt;0,VLOOKUP($C66,Paragraf.wydatek!$A$1:$B$234,2,FALSE),"")))</f>
        <v>Składki na Fundusz Pracy</v>
      </c>
      <c r="F66" s="151">
        <f>211225</f>
        <v>211225</v>
      </c>
      <c r="G66" s="151">
        <v>8481</v>
      </c>
      <c r="H66" s="151">
        <v>0</v>
      </c>
      <c r="I66" s="151">
        <f t="shared" si="6"/>
        <v>202744</v>
      </c>
      <c r="J66" s="140"/>
    </row>
    <row r="67" spans="1:10" s="210" customFormat="1" ht="15" x14ac:dyDescent="0.2">
      <c r="A67" s="143"/>
      <c r="B67" s="148"/>
      <c r="C67" s="163">
        <v>605</v>
      </c>
      <c r="D67" s="150">
        <v>0</v>
      </c>
      <c r="E67" s="142" t="str">
        <f>IF(LEN($A67)&gt;0,VLOOKUP($A67,Dział!$A$1:$B$200,2,FALSE),IF(LEN($B67)&gt;0,VLOOKUP($B67,Rozdz!$A$1:$B$700,2,FALSE),IF(LEN($C67)&gt;0,VLOOKUP($C67,Paragraf.wydatek!$A$1:$B$234,2,FALSE),"")))</f>
        <v>Wydatki inwestycyjne jednostek budżetowych</v>
      </c>
      <c r="F67" s="151">
        <f>9227176</f>
        <v>9227176</v>
      </c>
      <c r="G67" s="151">
        <v>0</v>
      </c>
      <c r="H67" s="151">
        <v>112000</v>
      </c>
      <c r="I67" s="151">
        <f t="shared" si="6"/>
        <v>9339176</v>
      </c>
      <c r="J67" s="140" t="e">
        <f>IF(B67="",J65,B67)</f>
        <v>#REF!</v>
      </c>
    </row>
    <row r="68" spans="1:10" s="210" customFormat="1" ht="15" x14ac:dyDescent="0.2">
      <c r="A68" s="143"/>
      <c r="B68" s="148"/>
      <c r="C68" s="163">
        <v>605</v>
      </c>
      <c r="D68" s="150">
        <v>7</v>
      </c>
      <c r="E68" s="142" t="str">
        <f>IF(LEN($A68)&gt;0,VLOOKUP($A68,Dział!$A$1:$B$200,2,FALSE),IF(LEN($B68)&gt;0,VLOOKUP($B68,Rozdz!$A$1:$B$700,2,FALSE),IF(LEN($C68)&gt;0,VLOOKUP($C68,Paragraf.wydatek!$A$1:$B$234,2,FALSE),"")))</f>
        <v>Wydatki inwestycyjne jednostek budżetowych</v>
      </c>
      <c r="F68" s="151">
        <f>378188404</f>
        <v>378188404</v>
      </c>
      <c r="G68" s="151">
        <v>8656054</v>
      </c>
      <c r="H68" s="151">
        <v>18514933</v>
      </c>
      <c r="I68" s="151">
        <f t="shared" si="6"/>
        <v>388047283</v>
      </c>
      <c r="J68" s="140"/>
    </row>
    <row r="69" spans="1:10" s="210" customFormat="1" ht="15" x14ac:dyDescent="0.2">
      <c r="A69" s="143"/>
      <c r="B69" s="148"/>
      <c r="C69" s="163">
        <v>605</v>
      </c>
      <c r="D69" s="150">
        <v>9</v>
      </c>
      <c r="E69" s="142" t="str">
        <f>IF(LEN($A69)&gt;0,VLOOKUP($A69,Dział!$A$1:$B$200,2,FALSE),IF(LEN($B69)&gt;0,VLOOKUP($B69,Rozdz!$A$1:$B$700,2,FALSE),IF(LEN($C69)&gt;0,VLOOKUP($C69,Paragraf.wydatek!$A$1:$B$234,2,FALSE),"")))</f>
        <v>Wydatki inwestycyjne jednostek budżetowych</v>
      </c>
      <c r="F69" s="151">
        <f>108062483</f>
        <v>108062483</v>
      </c>
      <c r="G69" s="151">
        <v>112000</v>
      </c>
      <c r="H69" s="151">
        <v>0</v>
      </c>
      <c r="I69" s="151">
        <f t="shared" si="6"/>
        <v>107950483</v>
      </c>
      <c r="J69" s="140"/>
    </row>
    <row r="70" spans="1:10" s="121" customFormat="1" ht="15.75" customHeight="1" x14ac:dyDescent="0.25">
      <c r="A70" s="204">
        <v>630</v>
      </c>
      <c r="B70" s="205"/>
      <c r="C70" s="211"/>
      <c r="D70" s="207"/>
      <c r="E70" s="208" t="str">
        <f>IF(LEN($A70)&gt;0,VLOOKUP($A70,Dział!$A$1:$B$200,2,FALSE),IF(LEN($B70)&gt;0,VLOOKUP($B70,Rozdz!$A$1:$B$700,2,FALSE),IF(LEN($C70)&gt;0,VLOOKUP($C70,Paragraf.wydatek!$A$1:$B$234,2,FALSE),"")))</f>
        <v>Turystyka</v>
      </c>
      <c r="F70" s="209">
        <f>'[3]UKŁAD WYKONAWCZY'!$F$382</f>
        <v>48039093</v>
      </c>
      <c r="G70" s="209">
        <f>G71+G74</f>
        <v>1200</v>
      </c>
      <c r="H70" s="209">
        <f>H71+H74</f>
        <v>19500</v>
      </c>
      <c r="I70" s="209">
        <f t="shared" ref="I70:I99" si="8">F70-G70+H70</f>
        <v>48057393</v>
      </c>
      <c r="J70" s="122" t="str">
        <f>IF(B70="",J62,B70)</f>
        <v>Rozdz.1</v>
      </c>
    </row>
    <row r="71" spans="1:10" s="200" customFormat="1" ht="15" customHeight="1" x14ac:dyDescent="0.2">
      <c r="A71" s="213"/>
      <c r="B71" s="214">
        <v>63001</v>
      </c>
      <c r="C71" s="215"/>
      <c r="D71" s="216"/>
      <c r="E71" s="217" t="str">
        <f>IF(LEN($A71)&gt;0,VLOOKUP($A71,Dział!$A$1:$B$200,2,FALSE),IF(LEN($B71)&gt;0,VLOOKUP($B71,Rozdz!$A$1:$B$700,2,FALSE),IF(LEN($C71)&gt;0,VLOOKUP($C71,Paragraf.wydatek!$A$1:$B$234,2,FALSE),"")))</f>
        <v>Ośrodki informacji turystycznej</v>
      </c>
      <c r="F71" s="218">
        <f>'[3]UKŁAD WYKONAWCZY'!$F$383</f>
        <v>1544475</v>
      </c>
      <c r="G71" s="218">
        <f>SUM(G72:G73)</f>
        <v>0</v>
      </c>
      <c r="H71" s="218">
        <f>SUM(H72:H73)</f>
        <v>19500</v>
      </c>
      <c r="I71" s="218">
        <f t="shared" si="8"/>
        <v>1563975</v>
      </c>
      <c r="J71" s="199">
        <f t="shared" ref="J71:J99" si="9">IF(B71="",J70,B71)</f>
        <v>63001</v>
      </c>
    </row>
    <row r="72" spans="1:10" s="210" customFormat="1" ht="15" x14ac:dyDescent="0.2">
      <c r="A72" s="143"/>
      <c r="B72" s="148"/>
      <c r="C72" s="163">
        <v>430</v>
      </c>
      <c r="D72" s="150">
        <v>7</v>
      </c>
      <c r="E72" s="142" t="str">
        <f>IF(LEN($A72)&gt;0,VLOOKUP($A72,Dział!$A$1:$B$200,2,FALSE),IF(LEN($B72)&gt;0,VLOOKUP($B72,Rozdz!$A$1:$B$700,2,FALSE),IF(LEN($C72)&gt;0,VLOOKUP($C72,Paragraf.wydatek!$A$1:$B$234,2,FALSE),"")))</f>
        <v>Zakup usług pozostałych</v>
      </c>
      <c r="F72" s="151">
        <f>'[3]UKŁAD WYKONAWCZY'!$F$391</f>
        <v>1231204</v>
      </c>
      <c r="G72" s="151">
        <v>0</v>
      </c>
      <c r="H72" s="151">
        <v>16575</v>
      </c>
      <c r="I72" s="151">
        <f t="shared" si="8"/>
        <v>1247779</v>
      </c>
      <c r="J72" s="140" t="e">
        <f>IF(B72="",#REF!,B72)</f>
        <v>#REF!</v>
      </c>
    </row>
    <row r="73" spans="1:10" s="210" customFormat="1" ht="15" x14ac:dyDescent="0.2">
      <c r="A73" s="143"/>
      <c r="B73" s="148"/>
      <c r="C73" s="163">
        <v>430</v>
      </c>
      <c r="D73" s="150">
        <v>9</v>
      </c>
      <c r="E73" s="142" t="str">
        <f>IF(LEN($A73)&gt;0,VLOOKUP($A73,Dział!$A$1:$B$200,2,FALSE),IF(LEN($B73)&gt;0,VLOOKUP($B73,Rozdz!$A$1:$B$700,2,FALSE),IF(LEN($C73)&gt;0,VLOOKUP($C73,Paragraf.wydatek!$A$1:$B$234,2,FALSE),"")))</f>
        <v>Zakup usług pozostałych</v>
      </c>
      <c r="F73" s="151">
        <f>'[3]UKŁAD WYKONAWCZY'!$F$392</f>
        <v>217271</v>
      </c>
      <c r="G73" s="151">
        <v>0</v>
      </c>
      <c r="H73" s="151">
        <v>2925</v>
      </c>
      <c r="I73" s="151">
        <f t="shared" si="8"/>
        <v>220196</v>
      </c>
      <c r="J73" s="140" t="e">
        <f t="shared" si="9"/>
        <v>#REF!</v>
      </c>
    </row>
    <row r="74" spans="1:10" s="200" customFormat="1" ht="15" x14ac:dyDescent="0.2">
      <c r="A74" s="212"/>
      <c r="B74" s="144">
        <v>63003</v>
      </c>
      <c r="C74" s="162"/>
      <c r="D74" s="146"/>
      <c r="E74" s="198" t="str">
        <f>IF(LEN($A74)&gt;0,VLOOKUP($A74,Dział!$A$1:$B$200,2,FALSE),IF(LEN($B74)&gt;0,VLOOKUP($B74,Rozdz!$A$1:$B$700,2,FALSE),IF(LEN($C74)&gt;0,VLOOKUP($C74,Paragraf.wydatek!$A$1:$B$234,2,FALSE),"")))</f>
        <v>Zadania w zakresie upowszechniania turystyki</v>
      </c>
      <c r="F74" s="147">
        <f>'[3]UKŁAD WYKONAWCZY'!$F$393</f>
        <v>43469618</v>
      </c>
      <c r="G74" s="166">
        <f>G75</f>
        <v>1200</v>
      </c>
      <c r="H74" s="166">
        <f>H75</f>
        <v>0</v>
      </c>
      <c r="I74" s="147">
        <f t="shared" si="8"/>
        <v>43468418</v>
      </c>
      <c r="J74" s="199">
        <f t="shared" si="9"/>
        <v>63003</v>
      </c>
    </row>
    <row r="75" spans="1:10" s="121" customFormat="1" ht="15" x14ac:dyDescent="0.2">
      <c r="A75" s="167"/>
      <c r="B75" s="158"/>
      <c r="C75" s="168">
        <v>430</v>
      </c>
      <c r="D75" s="169">
        <v>0</v>
      </c>
      <c r="E75" s="203" t="str">
        <f>IF(LEN($A75)&gt;0,VLOOKUP($A75,Dział!$A$1:$B$200,2,FALSE),IF(LEN($B75)&gt;0,VLOOKUP($B75,Rozdz!$A$1:$B$700,2,FALSE),IF(LEN($C75)&gt;0,VLOOKUP($C75,Paragraf.wydatek!$A$1:$B$234,2,FALSE),"")))</f>
        <v>Zakup usług pozostałych</v>
      </c>
      <c r="F75" s="161">
        <f>'[3]UKŁAD WYKONAWCZY'!$F$417</f>
        <v>397500</v>
      </c>
      <c r="G75" s="219">
        <v>1200</v>
      </c>
      <c r="H75" s="219">
        <v>0</v>
      </c>
      <c r="I75" s="161">
        <f t="shared" si="8"/>
        <v>396300</v>
      </c>
      <c r="J75" s="122">
        <f t="shared" si="9"/>
        <v>63003</v>
      </c>
    </row>
    <row r="76" spans="1:10" s="202" customFormat="1" ht="15.75" x14ac:dyDescent="0.25">
      <c r="A76" s="204">
        <v>750</v>
      </c>
      <c r="B76" s="205"/>
      <c r="C76" s="211"/>
      <c r="D76" s="207"/>
      <c r="E76" s="208" t="str">
        <f>IF(LEN($A76)&gt;0,VLOOKUP($A76,Dział!$A$1:$B$200,2,FALSE),IF(LEN($B76)&gt;0,VLOOKUP($B76,Rozdz!$A$1:$B$700,2,FALSE),IF(LEN($C76)&gt;0,VLOOKUP($C76,Paragraf.wydatek!$A$1:$B$234,2,FALSE),"")))</f>
        <v>Administracja publiczna</v>
      </c>
      <c r="F76" s="220">
        <f>89130037</f>
        <v>89130037</v>
      </c>
      <c r="G76" s="220">
        <f>G77</f>
        <v>0</v>
      </c>
      <c r="H76" s="220">
        <f>H77</f>
        <v>100000</v>
      </c>
      <c r="I76" s="209">
        <f t="shared" ref="I76:I81" si="10">F76-G76+H76</f>
        <v>89230037</v>
      </c>
      <c r="J76" s="201">
        <f>IF(B76="",J82,B76)</f>
        <v>63003</v>
      </c>
    </row>
    <row r="77" spans="1:10" s="200" customFormat="1" ht="15" x14ac:dyDescent="0.2">
      <c r="A77" s="212"/>
      <c r="B77" s="144">
        <v>75018</v>
      </c>
      <c r="C77" s="162"/>
      <c r="D77" s="146"/>
      <c r="E77" s="198" t="str">
        <f>IF(LEN($A77)&gt;0,VLOOKUP($A77,Dział!$A$1:$B$200,2,FALSE),IF(LEN($B77)&gt;0,VLOOKUP($B77,Rozdz!$A$1:$B$700,2,FALSE),IF(LEN($C77)&gt;0,VLOOKUP($C77,Paragraf.wydatek!$A$1:$B$234,2,FALSE),"")))</f>
        <v>Urzędy marszałkowskie</v>
      </c>
      <c r="F77" s="166">
        <f>73706334</f>
        <v>73706334</v>
      </c>
      <c r="G77" s="166">
        <f>G78</f>
        <v>0</v>
      </c>
      <c r="H77" s="166">
        <f>H78</f>
        <v>100000</v>
      </c>
      <c r="I77" s="147">
        <f t="shared" si="10"/>
        <v>73806334</v>
      </c>
      <c r="J77" s="199">
        <f>IF(B77="",J76,B77)</f>
        <v>75018</v>
      </c>
    </row>
    <row r="78" spans="1:10" s="121" customFormat="1" ht="28.5" x14ac:dyDescent="0.2">
      <c r="A78" s="167"/>
      <c r="B78" s="158"/>
      <c r="C78" s="168">
        <v>452</v>
      </c>
      <c r="D78" s="169">
        <v>0</v>
      </c>
      <c r="E78" s="203" t="str">
        <f>IF(LEN($A78)&gt;0,VLOOKUP($A78,Dział!$A$1:$B$200,2,FALSE),IF(LEN($B78)&gt;0,VLOOKUP($B78,Rozdz!$A$1:$B$700,2,FALSE),IF(LEN($C78)&gt;0,VLOOKUP($C78,Paragraf.wydatek!$A$1:$B$234,2,FALSE),"")))</f>
        <v>Opłaty na rzecz budżetów jednostek samorządu terytorialnego</v>
      </c>
      <c r="F78" s="219">
        <f>30000</f>
        <v>30000</v>
      </c>
      <c r="G78" s="219">
        <v>0</v>
      </c>
      <c r="H78" s="219">
        <v>100000</v>
      </c>
      <c r="I78" s="161">
        <f t="shared" si="10"/>
        <v>130000</v>
      </c>
      <c r="J78" s="122">
        <f>IF(B78="",J77,B78)</f>
        <v>75018</v>
      </c>
    </row>
    <row r="79" spans="1:10" s="202" customFormat="1" ht="15.75" x14ac:dyDescent="0.25">
      <c r="A79" s="204">
        <v>758</v>
      </c>
      <c r="B79" s="205"/>
      <c r="C79" s="211"/>
      <c r="D79" s="207"/>
      <c r="E79" s="208" t="str">
        <f>IF(LEN($A79)&gt;0,VLOOKUP($A79,Dział!$A$1:$B$200,2,FALSE),IF(LEN($B79)&gt;0,VLOOKUP($B79,Rozdz!$A$1:$B$700,2,FALSE),IF(LEN($C79)&gt;0,VLOOKUP($C79,Paragraf.wydatek!$A$1:$B$234,2,FALSE),"")))</f>
        <v>Różne rozliczenia</v>
      </c>
      <c r="F79" s="220">
        <f>'[3]UKŁAD WYKONAWCZY'!$F$760</f>
        <v>31691471</v>
      </c>
      <c r="G79" s="220">
        <f>G80</f>
        <v>125000</v>
      </c>
      <c r="H79" s="220">
        <f>H80</f>
        <v>0</v>
      </c>
      <c r="I79" s="209">
        <f t="shared" si="10"/>
        <v>31566471</v>
      </c>
      <c r="J79" s="201">
        <f>IF(B79="",J85,B79)</f>
        <v>85226</v>
      </c>
    </row>
    <row r="80" spans="1:10" s="200" customFormat="1" ht="15" x14ac:dyDescent="0.2">
      <c r="A80" s="212"/>
      <c r="B80" s="144">
        <v>75818</v>
      </c>
      <c r="C80" s="162"/>
      <c r="D80" s="146"/>
      <c r="E80" s="198" t="str">
        <f>IF(LEN($A80)&gt;0,VLOOKUP($A80,Dział!$A$1:$B$200,2,FALSE),IF(LEN($B80)&gt;0,VLOOKUP($B80,Rozdz!$A$1:$B$700,2,FALSE),IF(LEN($C80)&gt;0,VLOOKUP($C80,Paragraf.wydatek!$A$1:$B$234,2,FALSE),"")))</f>
        <v>Rezerwy ogólne i celowe</v>
      </c>
      <c r="F80" s="166">
        <f>'[3]UKŁAD WYKONAWCZY'!$F$765</f>
        <v>31691471</v>
      </c>
      <c r="G80" s="166">
        <f>G81</f>
        <v>125000</v>
      </c>
      <c r="H80" s="166">
        <f>H81</f>
        <v>0</v>
      </c>
      <c r="I80" s="147">
        <f t="shared" si="10"/>
        <v>31566471</v>
      </c>
      <c r="J80" s="199">
        <f>IF(B80="",J79,B80)</f>
        <v>75818</v>
      </c>
    </row>
    <row r="81" spans="1:10" s="121" customFormat="1" ht="15" x14ac:dyDescent="0.2">
      <c r="A81" s="167"/>
      <c r="B81" s="158"/>
      <c r="C81" s="168">
        <v>481</v>
      </c>
      <c r="D81" s="169">
        <v>0</v>
      </c>
      <c r="E81" s="203" t="str">
        <f>IF(LEN($A81)&gt;0,VLOOKUP($A81,Dział!$A$1:$B$200,2,FALSE),IF(LEN($B81)&gt;0,VLOOKUP($B81,Rozdz!$A$1:$B$700,2,FALSE),IF(LEN($C81)&gt;0,VLOOKUP($C81,Paragraf.wydatek!$A$1:$B$234,2,FALSE),"")))</f>
        <v>Rezerwy</v>
      </c>
      <c r="F81" s="219">
        <f>'[3]UKŁAD WYKONAWCZY'!$F$766</f>
        <v>2560400</v>
      </c>
      <c r="G81" s="219">
        <f>25000+100000</f>
        <v>125000</v>
      </c>
      <c r="H81" s="219">
        <v>0</v>
      </c>
      <c r="I81" s="161">
        <f t="shared" si="10"/>
        <v>2435400</v>
      </c>
      <c r="J81" s="122">
        <f>IF(B81="",J80,B81)</f>
        <v>75818</v>
      </c>
    </row>
    <row r="82" spans="1:10" s="202" customFormat="1" ht="15.75" x14ac:dyDescent="0.25">
      <c r="A82" s="204">
        <v>852</v>
      </c>
      <c r="B82" s="205"/>
      <c r="C82" s="211"/>
      <c r="D82" s="207"/>
      <c r="E82" s="208" t="str">
        <f>IF(LEN($A82)&gt;0,VLOOKUP($A82,Dział!$A$1:$B$200,2,FALSE),IF(LEN($B82)&gt;0,VLOOKUP($B82,Rozdz!$A$1:$B$700,2,FALSE),IF(LEN($C82)&gt;0,VLOOKUP($C82,Paragraf.wydatek!$A$1:$B$234,2,FALSE),"")))</f>
        <v>Pomoc społeczna</v>
      </c>
      <c r="F82" s="209">
        <f>'[3]UKŁAD WYKONAWCZY'!$F$989</f>
        <v>2819644</v>
      </c>
      <c r="G82" s="220">
        <f>G83</f>
        <v>13000</v>
      </c>
      <c r="H82" s="220">
        <f>H83</f>
        <v>13000</v>
      </c>
      <c r="I82" s="209">
        <f t="shared" si="8"/>
        <v>2819644</v>
      </c>
      <c r="J82" s="201">
        <f>IF(B82="",J75,B82)</f>
        <v>63003</v>
      </c>
    </row>
    <row r="83" spans="1:10" s="200" customFormat="1" ht="15" x14ac:dyDescent="0.2">
      <c r="A83" s="212"/>
      <c r="B83" s="144">
        <v>85226</v>
      </c>
      <c r="C83" s="162"/>
      <c r="D83" s="146"/>
      <c r="E83" s="198" t="str">
        <f>IF(LEN($A83)&gt;0,VLOOKUP($A83,Dział!$A$1:$B$200,2,FALSE),IF(LEN($B83)&gt;0,VLOOKUP($B83,Rozdz!$A$1:$B$700,2,FALSE),IF(LEN($C83)&gt;0,VLOOKUP($C83,Paragraf.wydatek!$A$1:$B$234,2,FALSE),"")))</f>
        <v>Ośrodki adopcyjno-opiekuńcze</v>
      </c>
      <c r="F83" s="147">
        <f>'[3]UKŁAD WYKONAWCZY'!$F$1017</f>
        <v>1066000</v>
      </c>
      <c r="G83" s="166">
        <f>SUM(G84:G85)</f>
        <v>13000</v>
      </c>
      <c r="H83" s="166">
        <f>SUM(H84:H85)</f>
        <v>13000</v>
      </c>
      <c r="I83" s="147">
        <f t="shared" si="8"/>
        <v>1066000</v>
      </c>
      <c r="J83" s="199">
        <f t="shared" si="9"/>
        <v>85226</v>
      </c>
    </row>
    <row r="84" spans="1:10" s="121" customFormat="1" ht="15" x14ac:dyDescent="0.2">
      <c r="A84" s="152"/>
      <c r="B84" s="148"/>
      <c r="C84" s="163">
        <v>401</v>
      </c>
      <c r="D84" s="150">
        <v>0</v>
      </c>
      <c r="E84" s="142" t="str">
        <f>IF(LEN($A84)&gt;0,VLOOKUP($A84,Dział!$A$1:$B$200,2,FALSE),IF(LEN($B84)&gt;0,VLOOKUP($B84,Rozdz!$A$1:$B$700,2,FALSE),IF(LEN($C84)&gt;0,VLOOKUP($C84,Paragraf.wydatek!$A$1:$B$234,2,FALSE),"")))</f>
        <v>Wynagrodzenia osobowe pracowników</v>
      </c>
      <c r="F84" s="151">
        <f>'[3]UKŁAD WYKONAWCZY'!$F$1023</f>
        <v>645000</v>
      </c>
      <c r="G84" s="165">
        <v>13000</v>
      </c>
      <c r="H84" s="165">
        <v>0</v>
      </c>
      <c r="I84" s="151">
        <f t="shared" si="8"/>
        <v>632000</v>
      </c>
      <c r="J84" s="122">
        <f t="shared" si="9"/>
        <v>85226</v>
      </c>
    </row>
    <row r="85" spans="1:10" s="141" customFormat="1" ht="15" x14ac:dyDescent="0.2">
      <c r="A85" s="157"/>
      <c r="B85" s="158"/>
      <c r="C85" s="168">
        <v>404</v>
      </c>
      <c r="D85" s="169">
        <v>0</v>
      </c>
      <c r="E85" s="203" t="str">
        <f>IF(LEN($A85)&gt;0,VLOOKUP($A85,Dział!$A$1:$B$200,2,FALSE),IF(LEN($B85)&gt;0,VLOOKUP($B85,Rozdz!$A$1:$B$700,2,FALSE),IF(LEN($C85)&gt;0,VLOOKUP($C85,Paragraf.wydatek!$A$1:$B$234,2,FALSE),"")))</f>
        <v>Dodatkowe wynagrodzenie roczne</v>
      </c>
      <c r="F85" s="219">
        <f>'[3]UKŁAD WYKONAWCZY'!$F$1024</f>
        <v>35000</v>
      </c>
      <c r="G85" s="219">
        <v>0</v>
      </c>
      <c r="H85" s="219">
        <v>13000</v>
      </c>
      <c r="I85" s="161">
        <f t="shared" si="8"/>
        <v>48000</v>
      </c>
      <c r="J85" s="140">
        <f t="shared" si="9"/>
        <v>85226</v>
      </c>
    </row>
    <row r="86" spans="1:10" s="202" customFormat="1" ht="15.75" x14ac:dyDescent="0.25">
      <c r="A86" s="204">
        <v>900</v>
      </c>
      <c r="B86" s="205"/>
      <c r="C86" s="211"/>
      <c r="D86" s="207"/>
      <c r="E86" s="221" t="str">
        <f>IF(LEN($A86)&gt;0,VLOOKUP($A86,Dział!$A$1:$B$200,2,FALSE),IF(LEN($B86)&gt;0,VLOOKUP($B86,Rozdz!$A$1:$B$700,2,FALSE),IF(LEN($C86)&gt;0,VLOOKUP($C86,Paragraf.wydatek!$A$1:$B$234,2,FALSE),"")))</f>
        <v>Gospodarka komunalna i ochrona środowiska</v>
      </c>
      <c r="F86" s="220">
        <f>4313614</f>
        <v>4313614</v>
      </c>
      <c r="G86" s="220">
        <f>G87+G89</f>
        <v>0</v>
      </c>
      <c r="H86" s="220">
        <f>H87+H89</f>
        <v>450000</v>
      </c>
      <c r="I86" s="209">
        <f>F86-G86+H86</f>
        <v>4763614</v>
      </c>
      <c r="J86" s="201"/>
    </row>
    <row r="87" spans="1:10" s="222" customFormat="1" ht="15" x14ac:dyDescent="0.2">
      <c r="A87" s="155"/>
      <c r="B87" s="144">
        <v>90005</v>
      </c>
      <c r="C87" s="162"/>
      <c r="D87" s="146"/>
      <c r="E87" s="217" t="str">
        <f>IF(LEN($A87)&gt;0,VLOOKUP($A87,Dział!$A$1:$B$200,2,FALSE),IF(LEN($B87)&gt;0,VLOOKUP($B87,Rozdz!$A$1:$B$700,2,FALSE),IF(LEN($C87)&gt;0,VLOOKUP($C87,Paragraf.wydatek!$A$1:$B$234,2,FALSE),"")))</f>
        <v>Ochrona powietrza atmosferycznego i klimatu</v>
      </c>
      <c r="F87" s="166">
        <f>25000</f>
        <v>25000</v>
      </c>
      <c r="G87" s="166">
        <f>G88</f>
        <v>0</v>
      </c>
      <c r="H87" s="166">
        <f>H88</f>
        <v>225000</v>
      </c>
      <c r="I87" s="147">
        <f>F87-G87+H87</f>
        <v>250000</v>
      </c>
      <c r="J87" s="199"/>
    </row>
    <row r="88" spans="1:10" s="141" customFormat="1" ht="15" x14ac:dyDescent="0.2">
      <c r="A88" s="143"/>
      <c r="B88" s="148"/>
      <c r="C88" s="163">
        <v>430</v>
      </c>
      <c r="D88" s="150">
        <v>0</v>
      </c>
      <c r="E88" s="142" t="str">
        <f>IF(LEN($A88)&gt;0,VLOOKUP($A88,Dział!$A$1:$B$200,2,FALSE),IF(LEN($B88)&gt;0,VLOOKUP($B88,Rozdz!$A$1:$B$700,2,FALSE),IF(LEN($C88)&gt;0,VLOOKUP($C88,Paragraf.wydatek!$A$1:$B$234,2,FALSE),"")))</f>
        <v>Zakup usług pozostałych</v>
      </c>
      <c r="F88" s="165">
        <f>25000</f>
        <v>25000</v>
      </c>
      <c r="G88" s="165">
        <v>0</v>
      </c>
      <c r="H88" s="165">
        <v>225000</v>
      </c>
      <c r="I88" s="151">
        <f>F88-G88+H88</f>
        <v>250000</v>
      </c>
      <c r="J88" s="140"/>
    </row>
    <row r="89" spans="1:10" s="200" customFormat="1" ht="15" x14ac:dyDescent="0.2">
      <c r="A89" s="155"/>
      <c r="B89" s="144">
        <v>90007</v>
      </c>
      <c r="C89" s="162"/>
      <c r="D89" s="146"/>
      <c r="E89" s="198" t="str">
        <f>IF(LEN($A89)&gt;0,VLOOKUP($A89,Dział!$A$1:$B$200,2,FALSE),IF(LEN($B89)&gt;0,VLOOKUP($B89,Rozdz!$A$1:$B$700,2,FALSE),IF(LEN($C89)&gt;0,VLOOKUP($C89,Paragraf.wydatek!$A$1:$B$234,2,FALSE),"")))</f>
        <v>Zmniejszenie hałasu i wibracji</v>
      </c>
      <c r="F89" s="166">
        <f>25000</f>
        <v>25000</v>
      </c>
      <c r="G89" s="166">
        <f>G90</f>
        <v>0</v>
      </c>
      <c r="H89" s="166">
        <f>H90</f>
        <v>225000</v>
      </c>
      <c r="I89" s="147">
        <f t="shared" ref="I89:I90" si="11">F89-G89+H89</f>
        <v>250000</v>
      </c>
      <c r="J89" s="199"/>
    </row>
    <row r="90" spans="1:10" s="141" customFormat="1" ht="15" x14ac:dyDescent="0.2">
      <c r="A90" s="143"/>
      <c r="B90" s="148"/>
      <c r="C90" s="163">
        <v>430</v>
      </c>
      <c r="D90" s="150">
        <v>0</v>
      </c>
      <c r="E90" s="142" t="str">
        <f>IF(LEN($A90)&gt;0,VLOOKUP($A90,Dział!$A$1:$B$200,2,FALSE),IF(LEN($B90)&gt;0,VLOOKUP($B90,Rozdz!$A$1:$B$700,2,FALSE),IF(LEN($C90)&gt;0,VLOOKUP($C90,Paragraf.wydatek!$A$1:$B$234,2,FALSE),"")))</f>
        <v>Zakup usług pozostałych</v>
      </c>
      <c r="F90" s="165">
        <v>25000</v>
      </c>
      <c r="G90" s="165">
        <v>0</v>
      </c>
      <c r="H90" s="165">
        <v>225000</v>
      </c>
      <c r="I90" s="151">
        <f t="shared" si="11"/>
        <v>250000</v>
      </c>
      <c r="J90" s="140"/>
    </row>
    <row r="91" spans="1:10" s="121" customFormat="1" ht="30" x14ac:dyDescent="0.25">
      <c r="A91" s="204">
        <v>925</v>
      </c>
      <c r="B91" s="205"/>
      <c r="C91" s="211"/>
      <c r="D91" s="207"/>
      <c r="E91" s="208" t="str">
        <f>IF(LEN($A91)&gt;0,VLOOKUP($A91,Dział!$A$1:$B$200,2,FALSE),IF(LEN($B91)&gt;0,VLOOKUP($B91,Rozdz!$A$1:$B$700,2,FALSE),IF(LEN($C91)&gt;0,VLOOKUP($C91,Paragraf.wydatek!$A$1:$B$234,2,FALSE),"")))</f>
        <v>Ogrody botaniczne i zoologiczne oraz naturalne obszary i obiekty chronionej przyrody</v>
      </c>
      <c r="F91" s="220">
        <f>'[3]UKŁAD WYKONAWCZY'!$F$1284</f>
        <v>4261455</v>
      </c>
      <c r="G91" s="220">
        <f>G92</f>
        <v>0</v>
      </c>
      <c r="H91" s="220">
        <f>H92</f>
        <v>25000</v>
      </c>
      <c r="I91" s="209">
        <f t="shared" si="8"/>
        <v>4286455</v>
      </c>
      <c r="J91" s="122">
        <f>IF(B91="",J81,B91)</f>
        <v>75818</v>
      </c>
    </row>
    <row r="92" spans="1:10" s="200" customFormat="1" ht="15" x14ac:dyDescent="0.2">
      <c r="A92" s="212"/>
      <c r="B92" s="144">
        <v>92502</v>
      </c>
      <c r="C92" s="162"/>
      <c r="D92" s="146"/>
      <c r="E92" s="198" t="str">
        <f>IF(LEN($A92)&gt;0,VLOOKUP($A92,Dział!$A$1:$B$200,2,FALSE),IF(LEN($B92)&gt;0,VLOOKUP($B92,Rozdz!$A$1:$B$700,2,FALSE),IF(LEN($C92)&gt;0,VLOOKUP($C92,Paragraf.wydatek!$A$1:$B$234,2,FALSE),"")))</f>
        <v>Parki krajobrazowe</v>
      </c>
      <c r="F92" s="166">
        <f>'[3]UKŁAD WYKONAWCZY'!$F$1285</f>
        <v>4261455</v>
      </c>
      <c r="G92" s="166">
        <f>G93</f>
        <v>0</v>
      </c>
      <c r="H92" s="166">
        <f>H93</f>
        <v>25000</v>
      </c>
      <c r="I92" s="147">
        <f t="shared" si="8"/>
        <v>4286455</v>
      </c>
      <c r="J92" s="199">
        <f t="shared" si="9"/>
        <v>92502</v>
      </c>
    </row>
    <row r="93" spans="1:10" s="121" customFormat="1" ht="15" x14ac:dyDescent="0.2">
      <c r="A93" s="167"/>
      <c r="B93" s="158"/>
      <c r="C93" s="168">
        <v>427</v>
      </c>
      <c r="D93" s="169">
        <v>0</v>
      </c>
      <c r="E93" s="203" t="str">
        <f>IF(LEN($A93)&gt;0,VLOOKUP($A93,Dział!$A$1:$B$200,2,FALSE),IF(LEN($B93)&gt;0,VLOOKUP($B93,Rozdz!$A$1:$B$700,2,FALSE),IF(LEN($C93)&gt;0,VLOOKUP($C93,Paragraf.wydatek!$A$1:$B$234,2,FALSE),"")))</f>
        <v>Zakup usług remontowych</v>
      </c>
      <c r="F93" s="219">
        <f>'[3]UKŁAD WYKONAWCZY'!$F$1314</f>
        <v>22500</v>
      </c>
      <c r="G93" s="219">
        <v>0</v>
      </c>
      <c r="H93" s="219">
        <v>25000</v>
      </c>
      <c r="I93" s="161">
        <f t="shared" si="8"/>
        <v>47500</v>
      </c>
      <c r="J93" s="122">
        <f t="shared" si="9"/>
        <v>92502</v>
      </c>
    </row>
    <row r="94" spans="1:10" s="121" customFormat="1" ht="15" hidden="1" x14ac:dyDescent="0.2">
      <c r="A94" s="152"/>
      <c r="B94" s="148"/>
      <c r="C94" s="163"/>
      <c r="D94" s="150"/>
      <c r="E94" s="142" t="str">
        <f>IF(LEN($A94)&gt;0,VLOOKUP($A94,Dział!$A$1:$B$200,2,FALSE),IF(LEN($B94)&gt;0,VLOOKUP($B94,Rozdz!$A$1:$B$700,2,FALSE),IF(LEN($C94)&gt;0,VLOOKUP($C94,Paragraf.wydatek!$A$1:$B$234,2,FALSE),"")))</f>
        <v/>
      </c>
      <c r="F94" s="165"/>
      <c r="G94" s="165"/>
      <c r="H94" s="165"/>
      <c r="I94" s="151">
        <f t="shared" si="8"/>
        <v>0</v>
      </c>
      <c r="J94" s="122">
        <f t="shared" si="9"/>
        <v>92502</v>
      </c>
    </row>
    <row r="95" spans="1:10" s="121" customFormat="1" ht="15" hidden="1" x14ac:dyDescent="0.2">
      <c r="A95" s="152"/>
      <c r="B95" s="148"/>
      <c r="C95" s="163"/>
      <c r="D95" s="150"/>
      <c r="E95" s="142" t="str">
        <f>IF(LEN($A95)&gt;0,VLOOKUP($A95,Dział!$A$1:$B$200,2,FALSE),IF(LEN($B95)&gt;0,VLOOKUP($B95,Rozdz!$A$1:$B$700,2,FALSE),IF(LEN($C95)&gt;0,VLOOKUP($C95,Paragraf.wydatek!$A$1:$B$234,2,FALSE),"")))</f>
        <v/>
      </c>
      <c r="F95" s="165"/>
      <c r="G95" s="165"/>
      <c r="H95" s="165"/>
      <c r="I95" s="151">
        <f t="shared" si="8"/>
        <v>0</v>
      </c>
      <c r="J95" s="122">
        <f t="shared" si="9"/>
        <v>92502</v>
      </c>
    </row>
    <row r="96" spans="1:10" s="121" customFormat="1" ht="15" hidden="1" x14ac:dyDescent="0.2">
      <c r="A96" s="152"/>
      <c r="B96" s="148"/>
      <c r="C96" s="163"/>
      <c r="D96" s="150"/>
      <c r="E96" s="142" t="str">
        <f>IF(LEN($A96)&gt;0,VLOOKUP($A96,Dział!$A$1:$B$200,2,FALSE),IF(LEN($B96)&gt;0,VLOOKUP($B96,Rozdz!$A$1:$B$700,2,FALSE),IF(LEN($C96)&gt;0,VLOOKUP($C96,Paragraf.wydatek!$A$1:$B$234,2,FALSE),"")))</f>
        <v/>
      </c>
      <c r="F96" s="165"/>
      <c r="G96" s="165"/>
      <c r="H96" s="165"/>
      <c r="I96" s="151">
        <f t="shared" si="8"/>
        <v>0</v>
      </c>
      <c r="J96" s="122">
        <f t="shared" si="9"/>
        <v>92502</v>
      </c>
    </row>
    <row r="97" spans="1:10" s="121" customFormat="1" ht="15.75" hidden="1" x14ac:dyDescent="0.25">
      <c r="A97" s="152"/>
      <c r="B97" s="148"/>
      <c r="C97" s="164"/>
      <c r="D97" s="153"/>
      <c r="E97" s="142" t="str">
        <f>IF(LEN($A97)&gt;0,VLOOKUP($A97,Dział!$A$1:$B$200,2,FALSE),IF(LEN($B97)&gt;0,VLOOKUP($B97,Rozdz!$A$1:$B$700,2,FALSE),IF(LEN($C97)&gt;0,VLOOKUP($C97,Paragraf.wydatek!$A$1:$B$234,2,FALSE),"")))</f>
        <v/>
      </c>
      <c r="F97" s="154"/>
      <c r="G97" s="154"/>
      <c r="H97" s="154"/>
      <c r="I97" s="154">
        <f t="shared" si="8"/>
        <v>0</v>
      </c>
      <c r="J97" s="122">
        <f t="shared" si="9"/>
        <v>92502</v>
      </c>
    </row>
    <row r="98" spans="1:10" s="121" customFormat="1" ht="15" hidden="1" x14ac:dyDescent="0.2">
      <c r="A98" s="152"/>
      <c r="B98" s="148"/>
      <c r="C98" s="162"/>
      <c r="D98" s="146"/>
      <c r="E98" s="142" t="str">
        <f>IF(LEN($A98)&gt;0,VLOOKUP($A98,Dział!$A$1:$B$200,2,FALSE),IF(LEN($B98)&gt;0,VLOOKUP($B98,Rozdz!$A$1:$B$700,2,FALSE),IF(LEN($C98)&gt;0,VLOOKUP($C98,Paragraf.wydatek!$A$1:$B$234,2,FALSE),"")))</f>
        <v/>
      </c>
      <c r="F98" s="147"/>
      <c r="G98" s="147"/>
      <c r="H98" s="147"/>
      <c r="I98" s="147">
        <f>F98-G98+H98</f>
        <v>0</v>
      </c>
      <c r="J98" s="122">
        <f t="shared" si="9"/>
        <v>92502</v>
      </c>
    </row>
    <row r="99" spans="1:10" s="121" customFormat="1" ht="15" hidden="1" x14ac:dyDescent="0.2">
      <c r="A99" s="152"/>
      <c r="B99" s="148"/>
      <c r="C99" s="163"/>
      <c r="D99" s="150"/>
      <c r="E99" s="142" t="str">
        <f>IF(LEN($A99)&gt;0,VLOOKUP($A99,Dział!$A$1:$B$200,2,FALSE),IF(LEN($B99)&gt;0,VLOOKUP($B99,Rozdz!$A$1:$B$700,2,FALSE),IF(LEN($C99)&gt;0,VLOOKUP($C99,Paragraf.wydatek!$A$1:$B$234,2,FALSE),"")))</f>
        <v/>
      </c>
      <c r="F99" s="151"/>
      <c r="G99" s="151"/>
      <c r="H99" s="151"/>
      <c r="I99" s="151">
        <f t="shared" si="8"/>
        <v>0</v>
      </c>
      <c r="J99" s="122">
        <f t="shared" si="9"/>
        <v>92502</v>
      </c>
    </row>
    <row r="100" spans="1:10" s="121" customFormat="1" ht="15" hidden="1" x14ac:dyDescent="0.2">
      <c r="A100" s="152"/>
      <c r="B100" s="148"/>
      <c r="C100" s="163"/>
      <c r="D100" s="150"/>
      <c r="E100" s="142" t="str">
        <f>IF(LEN($A100)&gt;0,VLOOKUP($A100,Dział!$A$1:$B$200,2,FALSE),IF(LEN($B100)&gt;0,VLOOKUP($B100,Rozdz!$A$1:$B$700,2,FALSE),IF(LEN($C100)&gt;0,VLOOKUP($C100,Paragraf.wydatek!$A$1:$B$234,2,FALSE),"")))</f>
        <v/>
      </c>
      <c r="F100" s="151"/>
      <c r="G100" s="151"/>
      <c r="H100" s="151"/>
      <c r="I100" s="151">
        <f t="shared" ref="I100:I101" si="12">F100-G100+H100</f>
        <v>0</v>
      </c>
      <c r="J100" s="122" t="e">
        <f>IF(B100="",#REF!,B100)</f>
        <v>#REF!</v>
      </c>
    </row>
    <row r="101" spans="1:10" s="121" customFormat="1" ht="15" hidden="1" x14ac:dyDescent="0.2">
      <c r="A101" s="152"/>
      <c r="B101" s="148"/>
      <c r="C101" s="163"/>
      <c r="D101" s="150"/>
      <c r="E101" s="142" t="str">
        <f>IF(LEN($A101)&gt;0,VLOOKUP($A101,Dział!$A$1:$B$200,2,FALSE),IF(LEN($B101)&gt;0,VLOOKUP($B101,Rozdz!$A$1:$B$700,2,FALSE),IF(LEN($C101)&gt;0,VLOOKUP($C101,Paragraf.wydatek!$A$1:$B$234,2,FALSE),"")))</f>
        <v/>
      </c>
      <c r="F101" s="151"/>
      <c r="G101" s="151"/>
      <c r="H101" s="151"/>
      <c r="I101" s="151">
        <f t="shared" si="12"/>
        <v>0</v>
      </c>
      <c r="J101" s="122" t="e">
        <f t="shared" ref="J101:J102" si="13">IF(B101="",J100,B101)</f>
        <v>#REF!</v>
      </c>
    </row>
    <row r="102" spans="1:10" s="121" customFormat="1" ht="15" hidden="1" x14ac:dyDescent="0.2">
      <c r="A102" s="152"/>
      <c r="B102" s="148"/>
      <c r="C102" s="163"/>
      <c r="D102" s="150"/>
      <c r="E102" s="142" t="str">
        <f>IF(LEN($A102)&gt;0,VLOOKUP($A102,Dział!$A$1:$B$200,2,FALSE),IF(LEN($B102)&gt;0,VLOOKUP($B102,Rozdz!$A$1:$B$700,2,FALSE),IF(LEN($C102)&gt;0,VLOOKUP($C102,Paragraf.wydatek!$A$1:$B$234,2,FALSE),"")))</f>
        <v/>
      </c>
      <c r="F102" s="151"/>
      <c r="G102" s="151"/>
      <c r="H102" s="151"/>
      <c r="I102" s="151">
        <f t="shared" ref="I102:I123" si="14">F102-G102+H102</f>
        <v>0</v>
      </c>
      <c r="J102" s="122" t="e">
        <f t="shared" si="13"/>
        <v>#REF!</v>
      </c>
    </row>
    <row r="103" spans="1:10" s="121" customFormat="1" ht="15" hidden="1" x14ac:dyDescent="0.2">
      <c r="A103" s="152"/>
      <c r="B103" s="148"/>
      <c r="C103" s="163"/>
      <c r="D103" s="150"/>
      <c r="E103" s="142" t="str">
        <f>IF(LEN($A103)&gt;0,VLOOKUP($A103,Dział!$A$1:$B$200,2,FALSE),IF(LEN($B103)&gt;0,VLOOKUP($B103,Rozdz!$A$1:$B$700,2,FALSE),IF(LEN($C103)&gt;0,VLOOKUP($C103,Paragraf.wydatek!$A$1:$B$234,2,FALSE),"")))</f>
        <v/>
      </c>
      <c r="F103" s="151"/>
      <c r="G103" s="151"/>
      <c r="H103" s="151"/>
      <c r="I103" s="151">
        <f t="shared" si="14"/>
        <v>0</v>
      </c>
      <c r="J103" s="122" t="e">
        <f t="shared" ref="J103:J123" si="15">IF(B103="",J102,B103)</f>
        <v>#REF!</v>
      </c>
    </row>
    <row r="104" spans="1:10" s="121" customFormat="1" ht="15" hidden="1" x14ac:dyDescent="0.2">
      <c r="A104" s="152"/>
      <c r="B104" s="148"/>
      <c r="C104" s="163"/>
      <c r="D104" s="150"/>
      <c r="E104" s="142" t="str">
        <f>IF(LEN($A104)&gt;0,VLOOKUP($A104,Dział!$A$1:$B$200,2,FALSE),IF(LEN($B104)&gt;0,VLOOKUP($B104,Rozdz!$A$1:$B$700,2,FALSE),IF(LEN($C104)&gt;0,VLOOKUP($C104,Paragraf.wydatek!$A$1:$B$234,2,FALSE),"")))</f>
        <v/>
      </c>
      <c r="F104" s="151"/>
      <c r="G104" s="151"/>
      <c r="H104" s="151"/>
      <c r="I104" s="151">
        <f t="shared" si="14"/>
        <v>0</v>
      </c>
      <c r="J104" s="122" t="e">
        <f t="shared" si="15"/>
        <v>#REF!</v>
      </c>
    </row>
    <row r="105" spans="1:10" s="121" customFormat="1" ht="15" hidden="1" x14ac:dyDescent="0.2">
      <c r="A105" s="152"/>
      <c r="B105" s="148"/>
      <c r="C105" s="163"/>
      <c r="D105" s="150"/>
      <c r="E105" s="142" t="str">
        <f>IF(LEN($A105)&gt;0,VLOOKUP($A105,Dział!$A$1:$B$200,2,FALSE),IF(LEN($B105)&gt;0,VLOOKUP($B105,Rozdz!$A$1:$B$700,2,FALSE),IF(LEN($C105)&gt;0,VLOOKUP($C105,Paragraf.wydatek!$A$1:$B$234,2,FALSE),"")))</f>
        <v/>
      </c>
      <c r="F105" s="151"/>
      <c r="G105" s="151"/>
      <c r="H105" s="151"/>
      <c r="I105" s="151">
        <f t="shared" si="14"/>
        <v>0</v>
      </c>
      <c r="J105" s="122" t="e">
        <f t="shared" si="15"/>
        <v>#REF!</v>
      </c>
    </row>
    <row r="106" spans="1:10" s="121" customFormat="1" ht="15" hidden="1" x14ac:dyDescent="0.2">
      <c r="A106" s="152"/>
      <c r="B106" s="148"/>
      <c r="C106" s="163"/>
      <c r="D106" s="150"/>
      <c r="E106" s="142" t="str">
        <f>IF(LEN($A106)&gt;0,VLOOKUP($A106,Dział!$A$1:$B$200,2,FALSE),IF(LEN($B106)&gt;0,VLOOKUP($B106,Rozdz!$A$1:$B$700,2,FALSE),IF(LEN($C106)&gt;0,VLOOKUP($C106,Paragraf.wydatek!$A$1:$B$234,2,FALSE),"")))</f>
        <v/>
      </c>
      <c r="F106" s="151"/>
      <c r="G106" s="151"/>
      <c r="H106" s="151"/>
      <c r="I106" s="151">
        <f t="shared" si="14"/>
        <v>0</v>
      </c>
      <c r="J106" s="122" t="e">
        <f>IF(B106="",#REF!,B106)</f>
        <v>#REF!</v>
      </c>
    </row>
    <row r="107" spans="1:10" s="121" customFormat="1" ht="15" hidden="1" x14ac:dyDescent="0.2">
      <c r="A107" s="152"/>
      <c r="B107" s="148"/>
      <c r="C107" s="163"/>
      <c r="D107" s="150"/>
      <c r="E107" s="142" t="str">
        <f>IF(LEN($A107)&gt;0,VLOOKUP($A107,Dział!$A$1:$B$200,2,FALSE),IF(LEN($B107)&gt;0,VLOOKUP($B107,Rozdz!$A$1:$B$700,2,FALSE),IF(LEN($C107)&gt;0,VLOOKUP($C107,Paragraf.wydatek!$A$1:$B$234,2,FALSE),"")))</f>
        <v/>
      </c>
      <c r="F107" s="151"/>
      <c r="G107" s="151"/>
      <c r="H107" s="151"/>
      <c r="I107" s="151">
        <f t="shared" si="14"/>
        <v>0</v>
      </c>
      <c r="J107" s="122" t="e">
        <f t="shared" si="15"/>
        <v>#REF!</v>
      </c>
    </row>
    <row r="108" spans="1:10" s="121" customFormat="1" ht="15" hidden="1" x14ac:dyDescent="0.2">
      <c r="A108" s="152"/>
      <c r="B108" s="148"/>
      <c r="C108" s="163"/>
      <c r="D108" s="150"/>
      <c r="E108" s="142" t="str">
        <f>IF(LEN($A108)&gt;0,VLOOKUP($A108,Dział!$A$1:$B$200,2,FALSE),IF(LEN($B108)&gt;0,VLOOKUP($B108,Rozdz!$A$1:$B$700,2,FALSE),IF(LEN($C108)&gt;0,VLOOKUP($C108,Paragraf.wydatek!$A$1:$B$234,2,FALSE),"")))</f>
        <v/>
      </c>
      <c r="F108" s="151"/>
      <c r="G108" s="151"/>
      <c r="H108" s="151"/>
      <c r="I108" s="151">
        <f t="shared" si="14"/>
        <v>0</v>
      </c>
      <c r="J108" s="122" t="e">
        <f t="shared" si="15"/>
        <v>#REF!</v>
      </c>
    </row>
    <row r="109" spans="1:10" s="121" customFormat="1" ht="15" hidden="1" x14ac:dyDescent="0.2">
      <c r="A109" s="152"/>
      <c r="B109" s="148"/>
      <c r="C109" s="163"/>
      <c r="D109" s="150"/>
      <c r="E109" s="142" t="str">
        <f>IF(LEN($A109)&gt;0,VLOOKUP($A109,Dział!$A$1:$B$200,2,FALSE),IF(LEN($B109)&gt;0,VLOOKUP($B109,Rozdz!$A$1:$B$700,2,FALSE),IF(LEN($C109)&gt;0,VLOOKUP($C109,Paragraf.wydatek!$A$1:$B$234,2,FALSE),"")))</f>
        <v/>
      </c>
      <c r="F109" s="151"/>
      <c r="G109" s="151"/>
      <c r="H109" s="151"/>
      <c r="I109" s="151">
        <f t="shared" si="14"/>
        <v>0</v>
      </c>
      <c r="J109" s="122" t="e">
        <f t="shared" si="15"/>
        <v>#REF!</v>
      </c>
    </row>
    <row r="110" spans="1:10" s="121" customFormat="1" ht="15" hidden="1" x14ac:dyDescent="0.2">
      <c r="A110" s="152"/>
      <c r="B110" s="148"/>
      <c r="C110" s="163"/>
      <c r="D110" s="150"/>
      <c r="E110" s="142" t="str">
        <f>IF(LEN($A110)&gt;0,VLOOKUP($A110,Dział!$A$1:$B$200,2,FALSE),IF(LEN($B110)&gt;0,VLOOKUP($B110,Rozdz!$A$1:$B$700,2,FALSE),IF(LEN($C110)&gt;0,VLOOKUP($C110,Paragraf.wydatek!$A$1:$B$234,2,FALSE),"")))</f>
        <v/>
      </c>
      <c r="F110" s="151"/>
      <c r="G110" s="151"/>
      <c r="H110" s="151"/>
      <c r="I110" s="151">
        <f t="shared" si="14"/>
        <v>0</v>
      </c>
      <c r="J110" s="122" t="e">
        <f t="shared" si="15"/>
        <v>#REF!</v>
      </c>
    </row>
    <row r="111" spans="1:10" s="121" customFormat="1" ht="15" hidden="1" x14ac:dyDescent="0.2">
      <c r="A111" s="152"/>
      <c r="B111" s="148"/>
      <c r="C111" s="163"/>
      <c r="D111" s="150"/>
      <c r="E111" s="142" t="str">
        <f>IF(LEN($A111)&gt;0,VLOOKUP($A111,Dział!$A$1:$B$200,2,FALSE),IF(LEN($B111)&gt;0,VLOOKUP($B111,Rozdz!$A$1:$B$700,2,FALSE),IF(LEN($C111)&gt;0,VLOOKUP($C111,Paragraf.wydatek!$A$1:$B$234,2,FALSE),"")))</f>
        <v/>
      </c>
      <c r="F111" s="151"/>
      <c r="G111" s="151"/>
      <c r="H111" s="151"/>
      <c r="I111" s="151">
        <f t="shared" si="14"/>
        <v>0</v>
      </c>
      <c r="J111" s="122" t="e">
        <f t="shared" si="15"/>
        <v>#REF!</v>
      </c>
    </row>
    <row r="112" spans="1:10" s="121" customFormat="1" ht="15" hidden="1" x14ac:dyDescent="0.2">
      <c r="A112" s="152"/>
      <c r="B112" s="148"/>
      <c r="C112" s="163"/>
      <c r="D112" s="150"/>
      <c r="E112" s="142" t="str">
        <f>IF(LEN($A112)&gt;0,VLOOKUP($A112,Dział!$A$1:$B$200,2,FALSE),IF(LEN($B112)&gt;0,VLOOKUP($B112,Rozdz!$A$1:$B$700,2,FALSE),IF(LEN($C112)&gt;0,VLOOKUP($C112,Paragraf.wydatek!$A$1:$B$234,2,FALSE),"")))</f>
        <v/>
      </c>
      <c r="F112" s="151"/>
      <c r="G112" s="151"/>
      <c r="H112" s="151"/>
      <c r="I112" s="151">
        <f t="shared" si="14"/>
        <v>0</v>
      </c>
      <c r="J112" s="122" t="e">
        <f t="shared" si="15"/>
        <v>#REF!</v>
      </c>
    </row>
    <row r="113" spans="1:10" s="121" customFormat="1" ht="15" hidden="1" x14ac:dyDescent="0.2">
      <c r="A113" s="152"/>
      <c r="B113" s="148"/>
      <c r="C113" s="163"/>
      <c r="D113" s="150"/>
      <c r="E113" s="142" t="str">
        <f>IF(LEN($A113)&gt;0,VLOOKUP($A113,Dział!$A$1:$B$200,2,FALSE),IF(LEN($B113)&gt;0,VLOOKUP($B113,Rozdz!$A$1:$B$700,2,FALSE),IF(LEN($C113)&gt;0,VLOOKUP($C113,Paragraf.wydatek!$A$1:$B$234,2,FALSE),"")))</f>
        <v/>
      </c>
      <c r="F113" s="151"/>
      <c r="G113" s="151"/>
      <c r="H113" s="151"/>
      <c r="I113" s="151">
        <f t="shared" si="14"/>
        <v>0</v>
      </c>
      <c r="J113" s="122" t="e">
        <f t="shared" si="15"/>
        <v>#REF!</v>
      </c>
    </row>
    <row r="114" spans="1:10" s="121" customFormat="1" ht="15" hidden="1" x14ac:dyDescent="0.2">
      <c r="A114" s="152"/>
      <c r="B114" s="148"/>
      <c r="C114" s="163"/>
      <c r="D114" s="150"/>
      <c r="E114" s="142" t="str">
        <f>IF(LEN($A114)&gt;0,VLOOKUP($A114,Dział!$A$1:$B$200,2,FALSE),IF(LEN($B114)&gt;0,VLOOKUP($B114,Rozdz!$A$1:$B$700,2,FALSE),IF(LEN($C114)&gt;0,VLOOKUP($C114,Paragraf.wydatek!$A$1:$B$234,2,FALSE),"")))</f>
        <v/>
      </c>
      <c r="F114" s="151"/>
      <c r="G114" s="151"/>
      <c r="H114" s="151"/>
      <c r="I114" s="151">
        <f t="shared" si="14"/>
        <v>0</v>
      </c>
      <c r="J114" s="122" t="e">
        <f t="shared" si="15"/>
        <v>#REF!</v>
      </c>
    </row>
    <row r="115" spans="1:10" s="121" customFormat="1" ht="15" hidden="1" x14ac:dyDescent="0.2">
      <c r="A115" s="152"/>
      <c r="B115" s="148"/>
      <c r="C115" s="163"/>
      <c r="D115" s="150"/>
      <c r="E115" s="142" t="str">
        <f>IF(LEN($A115)&gt;0,VLOOKUP($A115,Dział!$A$1:$B$200,2,FALSE),IF(LEN($B115)&gt;0,VLOOKUP($B115,Rozdz!$A$1:$B$700,2,FALSE),IF(LEN($C115)&gt;0,VLOOKUP($C115,Paragraf.wydatek!$A$1:$B$234,2,FALSE),"")))</f>
        <v/>
      </c>
      <c r="F115" s="151"/>
      <c r="G115" s="151"/>
      <c r="H115" s="151"/>
      <c r="I115" s="151">
        <f t="shared" si="14"/>
        <v>0</v>
      </c>
      <c r="J115" s="122" t="e">
        <f>IF(B115="",#REF!,B115)</f>
        <v>#REF!</v>
      </c>
    </row>
    <row r="116" spans="1:10" s="121" customFormat="1" ht="15" hidden="1" x14ac:dyDescent="0.2">
      <c r="A116" s="152"/>
      <c r="B116" s="148"/>
      <c r="C116" s="163"/>
      <c r="D116" s="150"/>
      <c r="E116" s="142" t="str">
        <f>IF(LEN($A116)&gt;0,VLOOKUP($A116,Dział!$A$1:$B$200,2,FALSE),IF(LEN($B116)&gt;0,VLOOKUP($B116,Rozdz!$A$1:$B$700,2,FALSE),IF(LEN($C116)&gt;0,VLOOKUP($C116,Paragraf.wydatek!$A$1:$B$234,2,FALSE),"")))</f>
        <v/>
      </c>
      <c r="F116" s="151"/>
      <c r="G116" s="151"/>
      <c r="H116" s="151"/>
      <c r="I116" s="151">
        <f t="shared" si="14"/>
        <v>0</v>
      </c>
      <c r="J116" s="122" t="e">
        <f t="shared" si="15"/>
        <v>#REF!</v>
      </c>
    </row>
    <row r="117" spans="1:10" s="124" customFormat="1" ht="15" hidden="1" x14ac:dyDescent="0.2">
      <c r="A117" s="152"/>
      <c r="B117" s="148"/>
      <c r="C117" s="163"/>
      <c r="D117" s="150"/>
      <c r="E117" s="142" t="str">
        <f>IF(LEN($A117)&gt;0,VLOOKUP($A117,Dział!$A$1:$B$200,2,FALSE),IF(LEN($B117)&gt;0,VLOOKUP($B117,Rozdz!$A$1:$B$700,2,FALSE),IF(LEN($C117)&gt;0,VLOOKUP($C117,Paragraf.wydatek!$A$1:$B$234,2,FALSE),"")))</f>
        <v/>
      </c>
      <c r="F117" s="151"/>
      <c r="G117" s="151"/>
      <c r="H117" s="151"/>
      <c r="I117" s="151">
        <f t="shared" si="14"/>
        <v>0</v>
      </c>
      <c r="J117" s="122" t="e">
        <f t="shared" si="15"/>
        <v>#REF!</v>
      </c>
    </row>
    <row r="118" spans="1:10" s="121" customFormat="1" ht="15" hidden="1" x14ac:dyDescent="0.2">
      <c r="A118" s="152"/>
      <c r="B118" s="148"/>
      <c r="C118" s="163"/>
      <c r="D118" s="150"/>
      <c r="E118" s="142" t="str">
        <f>IF(LEN($A118)&gt;0,VLOOKUP($A118,Dział!$A$1:$B$200,2,FALSE),IF(LEN($B118)&gt;0,VLOOKUP($B118,Rozdz!$A$1:$B$700,2,FALSE),IF(LEN($C118)&gt;0,VLOOKUP($C118,Paragraf.wydatek!$A$1:$B$234,2,FALSE),"")))</f>
        <v/>
      </c>
      <c r="F118" s="151"/>
      <c r="G118" s="151"/>
      <c r="H118" s="151"/>
      <c r="I118" s="151">
        <f t="shared" si="14"/>
        <v>0</v>
      </c>
      <c r="J118" s="122" t="e">
        <f t="shared" si="15"/>
        <v>#REF!</v>
      </c>
    </row>
    <row r="119" spans="1:10" s="121" customFormat="1" ht="15" hidden="1" x14ac:dyDescent="0.2">
      <c r="A119" s="152"/>
      <c r="B119" s="148"/>
      <c r="C119" s="163"/>
      <c r="D119" s="150"/>
      <c r="E119" s="142" t="str">
        <f>IF(LEN($A119)&gt;0,VLOOKUP($A119,Dział!$A$1:$B$200,2,FALSE),IF(LEN($B119)&gt;0,VLOOKUP($B119,Rozdz!$A$1:$B$700,2,FALSE),IF(LEN($C119)&gt;0,VLOOKUP($C119,Paragraf.wydatek!$A$1:$B$234,2,FALSE),"")))</f>
        <v/>
      </c>
      <c r="F119" s="151"/>
      <c r="G119" s="151"/>
      <c r="H119" s="151"/>
      <c r="I119" s="151">
        <f t="shared" si="14"/>
        <v>0</v>
      </c>
      <c r="J119" s="122" t="e">
        <f t="shared" si="15"/>
        <v>#REF!</v>
      </c>
    </row>
    <row r="120" spans="1:10" s="124" customFormat="1" ht="15" hidden="1" x14ac:dyDescent="0.2">
      <c r="A120" s="152"/>
      <c r="B120" s="148"/>
      <c r="C120" s="163"/>
      <c r="D120" s="150"/>
      <c r="E120" s="142" t="str">
        <f>IF(LEN($A120)&gt;0,VLOOKUP($A120,Dział!$A$1:$B$200,2,FALSE),IF(LEN($B120)&gt;0,VLOOKUP($B120,Rozdz!$A$1:$B$700,2,FALSE),IF(LEN($C120)&gt;0,VLOOKUP($C120,Paragraf.wydatek!$A$1:$B$234,2,FALSE),"")))</f>
        <v/>
      </c>
      <c r="F120" s="151"/>
      <c r="G120" s="151"/>
      <c r="H120" s="151"/>
      <c r="I120" s="151">
        <f t="shared" si="14"/>
        <v>0</v>
      </c>
      <c r="J120" s="122" t="e">
        <f t="shared" si="15"/>
        <v>#REF!</v>
      </c>
    </row>
    <row r="121" spans="1:10" s="121" customFormat="1" ht="15" hidden="1" x14ac:dyDescent="0.2">
      <c r="A121" s="152"/>
      <c r="B121" s="148"/>
      <c r="C121" s="163"/>
      <c r="D121" s="150"/>
      <c r="E121" s="142" t="str">
        <f>IF(LEN($A121)&gt;0,VLOOKUP($A121,Dział!$A$1:$B$200,2,FALSE),IF(LEN($B121)&gt;0,VLOOKUP($B121,Rozdz!$A$1:$B$700,2,FALSE),IF(LEN($C121)&gt;0,VLOOKUP($C121,Paragraf.wydatek!$A$1:$B$234,2,FALSE),"")))</f>
        <v/>
      </c>
      <c r="F121" s="151"/>
      <c r="G121" s="151"/>
      <c r="H121" s="151"/>
      <c r="I121" s="151">
        <f t="shared" si="14"/>
        <v>0</v>
      </c>
      <c r="J121" s="122" t="e">
        <f t="shared" si="15"/>
        <v>#REF!</v>
      </c>
    </row>
    <row r="122" spans="1:10" s="121" customFormat="1" ht="15" hidden="1" x14ac:dyDescent="0.2">
      <c r="A122" s="152"/>
      <c r="B122" s="148"/>
      <c r="C122" s="163"/>
      <c r="D122" s="150"/>
      <c r="E122" s="142" t="str">
        <f>IF(LEN($A122)&gt;0,VLOOKUP($A122,Dział!$A$1:$B$200,2,FALSE),IF(LEN($B122)&gt;0,VLOOKUP($B122,Rozdz!$A$1:$B$700,2,FALSE),IF(LEN($C122)&gt;0,VLOOKUP($C122,Paragraf.wydatek!$A$1:$B$234,2,FALSE),"")))</f>
        <v/>
      </c>
      <c r="F122" s="151"/>
      <c r="G122" s="151"/>
      <c r="H122" s="151"/>
      <c r="I122" s="151">
        <f t="shared" si="14"/>
        <v>0</v>
      </c>
      <c r="J122" s="122" t="e">
        <f t="shared" si="15"/>
        <v>#REF!</v>
      </c>
    </row>
    <row r="123" spans="1:10" s="121" customFormat="1" ht="15" hidden="1" x14ac:dyDescent="0.2">
      <c r="A123" s="152"/>
      <c r="B123" s="148"/>
      <c r="C123" s="163"/>
      <c r="D123" s="150"/>
      <c r="E123" s="142" t="str">
        <f>IF(LEN($A123)&gt;0,VLOOKUP($A123,Dział!$A$1:$B$200,2,FALSE),IF(LEN($B123)&gt;0,VLOOKUP($B123,Rozdz!$A$1:$B$700,2,FALSE),IF(LEN($C123)&gt;0,VLOOKUP($C123,Paragraf.wydatek!$A$1:$B$234,2,FALSE),"")))</f>
        <v/>
      </c>
      <c r="F123" s="151"/>
      <c r="G123" s="151"/>
      <c r="H123" s="151"/>
      <c r="I123" s="151">
        <f t="shared" si="14"/>
        <v>0</v>
      </c>
      <c r="J123" s="122" t="e">
        <f t="shared" si="15"/>
        <v>#REF!</v>
      </c>
    </row>
    <row r="124" spans="1:10" s="125" customFormat="1" ht="15" hidden="1" x14ac:dyDescent="0.2">
      <c r="A124" s="152"/>
      <c r="B124" s="148"/>
      <c r="C124" s="163"/>
      <c r="D124" s="150"/>
      <c r="E124" s="142" t="str">
        <f>IF(LEN($A124)&gt;0,VLOOKUP($A124,Dział!$A$1:$B$200,2,FALSE),IF(LEN($B124)&gt;0,VLOOKUP($B124,Rozdz!$A$1:$B$700,2,FALSE),IF(LEN($C124)&gt;0,VLOOKUP($C124,Paragraf.wydatek!$A$1:$B$234,2,FALSE),"")))</f>
        <v/>
      </c>
      <c r="F124" s="151"/>
      <c r="G124" s="151"/>
      <c r="H124" s="151"/>
      <c r="I124" s="151">
        <f t="shared" ref="I124:I126" si="16">F124-G124+H124</f>
        <v>0</v>
      </c>
      <c r="J124" s="122" t="e">
        <f>IF(B124="",#REF!,B124)</f>
        <v>#REF!</v>
      </c>
    </row>
    <row r="125" spans="1:10" s="121" customFormat="1" ht="15" hidden="1" x14ac:dyDescent="0.2">
      <c r="A125" s="152"/>
      <c r="B125" s="148"/>
      <c r="C125" s="163"/>
      <c r="D125" s="150"/>
      <c r="E125" s="142" t="str">
        <f>IF(LEN($A125)&gt;0,VLOOKUP($A125,Dział!$A$1:$B$200,2,FALSE),IF(LEN($B125)&gt;0,VLOOKUP($B125,Rozdz!$A$1:$B$700,2,FALSE),IF(LEN($C125)&gt;0,VLOOKUP($C125,Paragraf.wydatek!$A$1:$B$234,2,FALSE),"")))</f>
        <v/>
      </c>
      <c r="F125" s="151"/>
      <c r="G125" s="151"/>
      <c r="H125" s="151"/>
      <c r="I125" s="151">
        <f t="shared" si="16"/>
        <v>0</v>
      </c>
      <c r="J125" s="122" t="e">
        <f t="shared" ref="J125:J126" si="17">IF(B125="",J124,B125)</f>
        <v>#REF!</v>
      </c>
    </row>
    <row r="126" spans="1:10" s="121" customFormat="1" ht="15" hidden="1" x14ac:dyDescent="0.2">
      <c r="A126" s="167"/>
      <c r="B126" s="158"/>
      <c r="C126" s="168"/>
      <c r="D126" s="169"/>
      <c r="E126" s="142" t="str">
        <f>IF(LEN($A126)&gt;0,VLOOKUP($A126,Dział!$A$1:$B$200,2,FALSE),IF(LEN($B126)&gt;0,VLOOKUP($B126,Rozdz!$A$1:$B$700,2,FALSE),IF(LEN($C126)&gt;0,VLOOKUP($C126,Paragraf.wydatek!$A$1:$B$234,2,FALSE),"")))</f>
        <v/>
      </c>
      <c r="F126" s="161"/>
      <c r="G126" s="161"/>
      <c r="H126" s="161"/>
      <c r="I126" s="161">
        <f t="shared" si="16"/>
        <v>0</v>
      </c>
      <c r="J126" s="122" t="e">
        <f t="shared" si="17"/>
        <v>#REF!</v>
      </c>
    </row>
    <row r="127" spans="1:10" s="139" customFormat="1" ht="16.5" customHeight="1" x14ac:dyDescent="0.2">
      <c r="A127" s="170"/>
      <c r="B127" s="171"/>
      <c r="C127" s="172"/>
      <c r="D127" s="173"/>
      <c r="E127" s="194" t="s">
        <v>13</v>
      </c>
      <c r="F127" s="174">
        <f>F70+F82+F79+F91+F86+F63+F76</f>
        <v>953311267</v>
      </c>
      <c r="G127" s="174">
        <f>G70+G82+G79+G91+G86+G63+G76</f>
        <v>8915735</v>
      </c>
      <c r="H127" s="174">
        <f t="shared" ref="H127:I127" si="18">H70+H82+H79+H91+H86+H63+H76</f>
        <v>19242914</v>
      </c>
      <c r="I127" s="174">
        <f t="shared" si="18"/>
        <v>963638446</v>
      </c>
      <c r="J127" s="175"/>
    </row>
    <row r="128" spans="1:10" x14ac:dyDescent="0.2">
      <c r="A128" s="16"/>
      <c r="B128" s="18"/>
      <c r="C128" s="19"/>
      <c r="D128" s="59"/>
      <c r="E128" s="20"/>
      <c r="F128" s="21"/>
      <c r="G128" s="22"/>
      <c r="H128" s="22"/>
      <c r="I128" s="21"/>
      <c r="J128" s="63"/>
    </row>
    <row r="129" spans="1:10" x14ac:dyDescent="0.2">
      <c r="A129" s="16"/>
      <c r="B129" s="18"/>
      <c r="C129" s="19"/>
      <c r="D129" s="59"/>
      <c r="E129" s="20"/>
      <c r="F129" s="21"/>
      <c r="G129" s="22"/>
      <c r="H129" s="22"/>
      <c r="I129" s="21"/>
      <c r="J129" s="63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2">
    <mergeCell ref="A8:I8"/>
    <mergeCell ref="A9:I9"/>
  </mergeCells>
  <dataValidations count="5">
    <dataValidation type="list" showInputMessage="1" showErrorMessage="1" sqref="A13:A58 A63:A126">
      <formula1>Dział</formula1>
    </dataValidation>
    <dataValidation type="list" showInputMessage="1" showErrorMessage="1" sqref="D13:D58 D63:D126">
      <formula1>czwartaP</formula1>
    </dataValidation>
    <dataValidation type="list" showInputMessage="1" showErrorMessage="1" sqref="B13:B58 B63:B126">
      <formula1>Rozdz</formula1>
    </dataValidation>
    <dataValidation type="list" showInputMessage="1" showErrorMessage="1" sqref="C63:C126">
      <formula1>§</formula1>
    </dataValidation>
    <dataValidation type="list" showInputMessage="1" showErrorMessage="1" sqref="C13:C58">
      <formula1>Paragraf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70" orientation="portrait" horizontalDpi="300" verticalDpi="300" r:id="rId2"/>
  <headerFooter alignWithMargins="0">
    <oddFooter>Strona &amp;P z &amp;N</oddFooter>
  </headerFooter>
  <rowBreaks count="1" manualBreakCount="1">
    <brk id="85" min="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72" workbookViewId="0">
      <selection sqref="A1:XFD1048576"/>
    </sheetView>
  </sheetViews>
  <sheetFormatPr defaultRowHeight="12.75" x14ac:dyDescent="0.2"/>
  <cols>
    <col min="1" max="1" width="4.7109375" style="72" customWidth="1"/>
    <col min="2" max="2" width="137.140625" style="30" customWidth="1"/>
    <col min="3" max="16384" width="9.140625" style="31"/>
  </cols>
  <sheetData>
    <row r="1" spans="1:2" x14ac:dyDescent="0.2">
      <c r="A1" s="72">
        <v>10</v>
      </c>
      <c r="B1" s="30" t="s">
        <v>59</v>
      </c>
    </row>
    <row r="2" spans="1:2" x14ac:dyDescent="0.2">
      <c r="A2" s="72">
        <v>20</v>
      </c>
      <c r="B2" s="32" t="s">
        <v>60</v>
      </c>
    </row>
    <row r="3" spans="1:2" x14ac:dyDescent="0.2">
      <c r="A3" s="72">
        <v>50</v>
      </c>
      <c r="B3" s="32" t="s">
        <v>61</v>
      </c>
    </row>
    <row r="4" spans="1:2" x14ac:dyDescent="0.2">
      <c r="A4" s="72">
        <v>100</v>
      </c>
      <c r="B4" s="32" t="s">
        <v>62</v>
      </c>
    </row>
    <row r="5" spans="1:2" x14ac:dyDescent="0.2">
      <c r="A5" s="72">
        <v>150</v>
      </c>
      <c r="B5" s="32" t="s">
        <v>63</v>
      </c>
    </row>
    <row r="6" spans="1:2" x14ac:dyDescent="0.2">
      <c r="A6" s="72">
        <v>400</v>
      </c>
      <c r="B6" s="32" t="s">
        <v>64</v>
      </c>
    </row>
    <row r="7" spans="1:2" x14ac:dyDescent="0.2">
      <c r="A7" s="72">
        <v>500</v>
      </c>
      <c r="B7" s="32" t="s">
        <v>65</v>
      </c>
    </row>
    <row r="8" spans="1:2" x14ac:dyDescent="0.2">
      <c r="A8" s="72">
        <v>550</v>
      </c>
      <c r="B8" s="32" t="s">
        <v>66</v>
      </c>
    </row>
    <row r="9" spans="1:2" x14ac:dyDescent="0.2">
      <c r="A9" s="72">
        <v>600</v>
      </c>
      <c r="B9" s="32" t="s">
        <v>67</v>
      </c>
    </row>
    <row r="10" spans="1:2" x14ac:dyDescent="0.2">
      <c r="A10" s="72">
        <v>630</v>
      </c>
      <c r="B10" s="32" t="s">
        <v>68</v>
      </c>
    </row>
    <row r="11" spans="1:2" x14ac:dyDescent="0.2">
      <c r="A11" s="72">
        <v>700</v>
      </c>
      <c r="B11" s="32" t="s">
        <v>69</v>
      </c>
    </row>
    <row r="12" spans="1:2" x14ac:dyDescent="0.2">
      <c r="A12" s="72">
        <v>710</v>
      </c>
      <c r="B12" s="32" t="s">
        <v>70</v>
      </c>
    </row>
    <row r="13" spans="1:2" x14ac:dyDescent="0.2">
      <c r="A13" s="72">
        <v>720</v>
      </c>
      <c r="B13" s="32" t="s">
        <v>71</v>
      </c>
    </row>
    <row r="14" spans="1:2" x14ac:dyDescent="0.2">
      <c r="A14" s="72">
        <v>730</v>
      </c>
      <c r="B14" s="32" t="s">
        <v>72</v>
      </c>
    </row>
    <row r="15" spans="1:2" x14ac:dyDescent="0.2">
      <c r="A15" s="72">
        <v>750</v>
      </c>
      <c r="B15" s="32" t="s">
        <v>73</v>
      </c>
    </row>
    <row r="16" spans="1:2" x14ac:dyDescent="0.2">
      <c r="A16" s="72">
        <v>751</v>
      </c>
      <c r="B16" s="32" t="s">
        <v>1093</v>
      </c>
    </row>
    <row r="17" spans="1:2" x14ac:dyDescent="0.2">
      <c r="A17" s="72">
        <v>752</v>
      </c>
      <c r="B17" s="32" t="s">
        <v>74</v>
      </c>
    </row>
    <row r="18" spans="1:2" x14ac:dyDescent="0.2">
      <c r="A18" s="72">
        <v>753</v>
      </c>
      <c r="B18" s="32" t="s">
        <v>75</v>
      </c>
    </row>
    <row r="19" spans="1:2" x14ac:dyDescent="0.2">
      <c r="A19" s="72">
        <v>754</v>
      </c>
      <c r="B19" s="32" t="s">
        <v>76</v>
      </c>
    </row>
    <row r="20" spans="1:2" x14ac:dyDescent="0.2">
      <c r="A20" s="72">
        <v>755</v>
      </c>
      <c r="B20" s="32" t="s">
        <v>77</v>
      </c>
    </row>
    <row r="21" spans="1:2" x14ac:dyDescent="0.2">
      <c r="A21" s="72">
        <v>756</v>
      </c>
      <c r="B21" s="32" t="s">
        <v>78</v>
      </c>
    </row>
    <row r="22" spans="1:2" x14ac:dyDescent="0.2">
      <c r="A22" s="72">
        <v>757</v>
      </c>
      <c r="B22" s="32" t="s">
        <v>79</v>
      </c>
    </row>
    <row r="23" spans="1:2" x14ac:dyDescent="0.2">
      <c r="A23" s="72">
        <v>758</v>
      </c>
      <c r="B23" s="32" t="s">
        <v>80</v>
      </c>
    </row>
    <row r="24" spans="1:2" x14ac:dyDescent="0.2">
      <c r="A24" s="72">
        <v>801</v>
      </c>
      <c r="B24" s="32" t="s">
        <v>81</v>
      </c>
    </row>
    <row r="25" spans="1:2" x14ac:dyDescent="0.2">
      <c r="A25" s="72">
        <v>803</v>
      </c>
      <c r="B25" s="32" t="s">
        <v>82</v>
      </c>
    </row>
    <row r="26" spans="1:2" x14ac:dyDescent="0.2">
      <c r="A26" s="72">
        <v>851</v>
      </c>
      <c r="B26" s="32" t="s">
        <v>83</v>
      </c>
    </row>
    <row r="27" spans="1:2" x14ac:dyDescent="0.2">
      <c r="A27" s="72">
        <v>852</v>
      </c>
      <c r="B27" s="32" t="s">
        <v>84</v>
      </c>
    </row>
    <row r="28" spans="1:2" x14ac:dyDescent="0.2">
      <c r="A28" s="72">
        <v>853</v>
      </c>
      <c r="B28" s="32" t="s">
        <v>85</v>
      </c>
    </row>
    <row r="29" spans="1:2" x14ac:dyDescent="0.2">
      <c r="A29" s="72">
        <v>854</v>
      </c>
      <c r="B29" s="32" t="s">
        <v>86</v>
      </c>
    </row>
    <row r="30" spans="1:2" x14ac:dyDescent="0.2">
      <c r="A30" s="72">
        <v>900</v>
      </c>
      <c r="B30" s="32" t="s">
        <v>87</v>
      </c>
    </row>
    <row r="31" spans="1:2" x14ac:dyDescent="0.2">
      <c r="A31" s="72">
        <v>921</v>
      </c>
      <c r="B31" s="32" t="s">
        <v>88</v>
      </c>
    </row>
    <row r="32" spans="1:2" x14ac:dyDescent="0.2">
      <c r="A32" s="72">
        <v>925</v>
      </c>
      <c r="B32" s="32" t="s">
        <v>89</v>
      </c>
    </row>
    <row r="33" spans="1:2" x14ac:dyDescent="0.2">
      <c r="A33" s="72">
        <v>926</v>
      </c>
      <c r="B33" s="32" t="s">
        <v>90</v>
      </c>
    </row>
  </sheetData>
  <sheetProtection password="CF7A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4"/>
  <sheetViews>
    <sheetView topLeftCell="A664" workbookViewId="0">
      <selection activeCell="B641" sqref="B641"/>
    </sheetView>
  </sheetViews>
  <sheetFormatPr defaultRowHeight="12.75" x14ac:dyDescent="0.2"/>
  <cols>
    <col min="1" max="1" width="6.140625" style="71" customWidth="1"/>
    <col min="2" max="2" width="183.5703125" style="24" customWidth="1"/>
    <col min="3" max="16384" width="9.140625" style="24"/>
  </cols>
  <sheetData>
    <row r="1" spans="1:2" x14ac:dyDescent="0.2">
      <c r="A1" s="69">
        <v>1001</v>
      </c>
      <c r="B1" s="23" t="s">
        <v>91</v>
      </c>
    </row>
    <row r="2" spans="1:2" x14ac:dyDescent="0.2">
      <c r="A2" s="69">
        <v>1002</v>
      </c>
      <c r="B2" s="23" t="s">
        <v>92</v>
      </c>
    </row>
    <row r="3" spans="1:2" x14ac:dyDescent="0.2">
      <c r="A3" s="69">
        <v>1004</v>
      </c>
      <c r="B3" s="23" t="s">
        <v>93</v>
      </c>
    </row>
    <row r="4" spans="1:2" x14ac:dyDescent="0.2">
      <c r="A4" s="69">
        <v>1005</v>
      </c>
      <c r="B4" s="23" t="s">
        <v>94</v>
      </c>
    </row>
    <row r="5" spans="1:2" x14ac:dyDescent="0.2">
      <c r="A5" s="69">
        <v>1006</v>
      </c>
      <c r="B5" s="23" t="s">
        <v>95</v>
      </c>
    </row>
    <row r="6" spans="1:2" x14ac:dyDescent="0.2">
      <c r="A6" s="69">
        <v>1007</v>
      </c>
      <c r="B6" s="23" t="s">
        <v>96</v>
      </c>
    </row>
    <row r="7" spans="1:2" x14ac:dyDescent="0.2">
      <c r="A7" s="69">
        <v>1008</v>
      </c>
      <c r="B7" s="23" t="s">
        <v>97</v>
      </c>
    </row>
    <row r="8" spans="1:2" x14ac:dyDescent="0.2">
      <c r="A8" s="69">
        <v>1009</v>
      </c>
      <c r="B8" s="23" t="s">
        <v>98</v>
      </c>
    </row>
    <row r="9" spans="1:2" x14ac:dyDescent="0.2">
      <c r="A9" s="69">
        <v>1010</v>
      </c>
      <c r="B9" s="23" t="s">
        <v>99</v>
      </c>
    </row>
    <row r="10" spans="1:2" x14ac:dyDescent="0.2">
      <c r="A10" s="69">
        <v>1011</v>
      </c>
      <c r="B10" s="23" t="s">
        <v>100</v>
      </c>
    </row>
    <row r="11" spans="1:2" x14ac:dyDescent="0.2">
      <c r="A11" s="69">
        <v>1013</v>
      </c>
      <c r="B11" s="23" t="s">
        <v>101</v>
      </c>
    </row>
    <row r="12" spans="1:2" x14ac:dyDescent="0.2">
      <c r="A12" s="69">
        <v>1015</v>
      </c>
      <c r="B12" s="23" t="s">
        <v>102</v>
      </c>
    </row>
    <row r="13" spans="1:2" x14ac:dyDescent="0.2">
      <c r="A13" s="69">
        <v>1017</v>
      </c>
      <c r="B13" s="23" t="s">
        <v>103</v>
      </c>
    </row>
    <row r="14" spans="1:2" x14ac:dyDescent="0.2">
      <c r="A14" s="69">
        <v>1018</v>
      </c>
      <c r="B14" s="23" t="s">
        <v>104</v>
      </c>
    </row>
    <row r="15" spans="1:2" x14ac:dyDescent="0.2">
      <c r="A15" s="69">
        <v>1019</v>
      </c>
      <c r="B15" s="23" t="s">
        <v>105</v>
      </c>
    </row>
    <row r="16" spans="1:2" x14ac:dyDescent="0.2">
      <c r="A16" s="69">
        <v>1020</v>
      </c>
      <c r="B16" s="23" t="s">
        <v>106</v>
      </c>
    </row>
    <row r="17" spans="1:2" x14ac:dyDescent="0.2">
      <c r="A17" s="69">
        <v>1021</v>
      </c>
      <c r="B17" s="23" t="s">
        <v>107</v>
      </c>
    </row>
    <row r="18" spans="1:2" x14ac:dyDescent="0.2">
      <c r="A18" s="69">
        <v>1022</v>
      </c>
      <c r="B18" s="23" t="s">
        <v>108</v>
      </c>
    </row>
    <row r="19" spans="1:2" x14ac:dyDescent="0.2">
      <c r="A19" s="69">
        <v>1023</v>
      </c>
      <c r="B19" s="23" t="s">
        <v>109</v>
      </c>
    </row>
    <row r="20" spans="1:2" x14ac:dyDescent="0.2">
      <c r="A20" s="69">
        <v>1026</v>
      </c>
      <c r="B20" s="23" t="s">
        <v>110</v>
      </c>
    </row>
    <row r="21" spans="1:2" x14ac:dyDescent="0.2">
      <c r="A21" s="69">
        <v>1027</v>
      </c>
      <c r="B21" s="23" t="s">
        <v>111</v>
      </c>
    </row>
    <row r="22" spans="1:2" x14ac:dyDescent="0.2">
      <c r="A22" s="69">
        <v>1028</v>
      </c>
      <c r="B22" s="23" t="s">
        <v>112</v>
      </c>
    </row>
    <row r="23" spans="1:2" x14ac:dyDescent="0.2">
      <c r="A23" s="69">
        <v>1029</v>
      </c>
      <c r="B23" s="23" t="s">
        <v>113</v>
      </c>
    </row>
    <row r="24" spans="1:2" x14ac:dyDescent="0.2">
      <c r="A24" s="69">
        <v>1030</v>
      </c>
      <c r="B24" s="23" t="s">
        <v>114</v>
      </c>
    </row>
    <row r="25" spans="1:2" x14ac:dyDescent="0.2">
      <c r="A25" s="69">
        <v>1031</v>
      </c>
      <c r="B25" s="23" t="s">
        <v>115</v>
      </c>
    </row>
    <row r="26" spans="1:2" x14ac:dyDescent="0.2">
      <c r="A26" s="69">
        <v>1032</v>
      </c>
      <c r="B26" s="23" t="s">
        <v>116</v>
      </c>
    </row>
    <row r="27" spans="1:2" x14ac:dyDescent="0.2">
      <c r="A27" s="69">
        <v>1033</v>
      </c>
      <c r="B27" s="23" t="s">
        <v>117</v>
      </c>
    </row>
    <row r="28" spans="1:2" x14ac:dyDescent="0.2">
      <c r="A28" s="69">
        <v>1034</v>
      </c>
      <c r="B28" s="23" t="s">
        <v>118</v>
      </c>
    </row>
    <row r="29" spans="1:2" x14ac:dyDescent="0.2">
      <c r="A29" s="69">
        <v>1035</v>
      </c>
      <c r="B29" s="23" t="s">
        <v>119</v>
      </c>
    </row>
    <row r="30" spans="1:2" x14ac:dyDescent="0.2">
      <c r="A30" s="69">
        <v>1036</v>
      </c>
      <c r="B30" s="23" t="s">
        <v>120</v>
      </c>
    </row>
    <row r="31" spans="1:2" x14ac:dyDescent="0.2">
      <c r="A31" s="69">
        <v>1037</v>
      </c>
      <c r="B31" s="23" t="s">
        <v>121</v>
      </c>
    </row>
    <row r="32" spans="1:2" x14ac:dyDescent="0.2">
      <c r="A32" s="69">
        <v>1038</v>
      </c>
      <c r="B32" s="23" t="s">
        <v>122</v>
      </c>
    </row>
    <row r="33" spans="1:2" x14ac:dyDescent="0.2">
      <c r="A33" s="69">
        <v>1039</v>
      </c>
      <c r="B33" s="23" t="s">
        <v>123</v>
      </c>
    </row>
    <row r="34" spans="1:2" x14ac:dyDescent="0.2">
      <c r="A34" s="69">
        <v>1040</v>
      </c>
      <c r="B34" s="23" t="s">
        <v>124</v>
      </c>
    </row>
    <row r="35" spans="1:2" x14ac:dyDescent="0.2">
      <c r="A35" s="69">
        <v>1041</v>
      </c>
      <c r="B35" s="23" t="s">
        <v>125</v>
      </c>
    </row>
    <row r="36" spans="1:2" x14ac:dyDescent="0.2">
      <c r="A36" s="69">
        <v>1042</v>
      </c>
      <c r="B36" s="23" t="s">
        <v>126</v>
      </c>
    </row>
    <row r="37" spans="1:2" x14ac:dyDescent="0.2">
      <c r="A37" s="69">
        <v>1078</v>
      </c>
      <c r="B37" s="23" t="s">
        <v>127</v>
      </c>
    </row>
    <row r="38" spans="1:2" x14ac:dyDescent="0.2">
      <c r="A38" s="69">
        <v>1079</v>
      </c>
      <c r="B38" s="23" t="s">
        <v>128</v>
      </c>
    </row>
    <row r="39" spans="1:2" x14ac:dyDescent="0.2">
      <c r="A39" s="69">
        <v>1080</v>
      </c>
      <c r="B39" s="23" t="s">
        <v>129</v>
      </c>
    </row>
    <row r="40" spans="1:2" x14ac:dyDescent="0.2">
      <c r="A40" s="69">
        <v>1093</v>
      </c>
      <c r="B40" s="23" t="s">
        <v>130</v>
      </c>
    </row>
    <row r="41" spans="1:2" x14ac:dyDescent="0.2">
      <c r="A41" s="69">
        <v>1094</v>
      </c>
      <c r="B41" s="23" t="s">
        <v>131</v>
      </c>
    </row>
    <row r="42" spans="1:2" x14ac:dyDescent="0.2">
      <c r="A42" s="69">
        <v>1095</v>
      </c>
      <c r="B42" s="23" t="s">
        <v>132</v>
      </c>
    </row>
    <row r="43" spans="1:2" x14ac:dyDescent="0.2">
      <c r="A43" s="69">
        <v>2001</v>
      </c>
      <c r="B43" s="23" t="s">
        <v>133</v>
      </c>
    </row>
    <row r="44" spans="1:2" x14ac:dyDescent="0.2">
      <c r="A44" s="69">
        <v>2002</v>
      </c>
      <c r="B44" s="23" t="s">
        <v>134</v>
      </c>
    </row>
    <row r="45" spans="1:2" x14ac:dyDescent="0.2">
      <c r="A45" s="69">
        <v>2003</v>
      </c>
      <c r="B45" s="23" t="s">
        <v>135</v>
      </c>
    </row>
    <row r="46" spans="1:2" x14ac:dyDescent="0.2">
      <c r="A46" s="69">
        <v>2078</v>
      </c>
      <c r="B46" s="23" t="s">
        <v>127</v>
      </c>
    </row>
    <row r="47" spans="1:2" x14ac:dyDescent="0.2">
      <c r="A47" s="69">
        <v>2079</v>
      </c>
      <c r="B47" s="23" t="s">
        <v>128</v>
      </c>
    </row>
    <row r="48" spans="1:2" x14ac:dyDescent="0.2">
      <c r="A48" s="69">
        <v>2080</v>
      </c>
      <c r="B48" s="23" t="s">
        <v>129</v>
      </c>
    </row>
    <row r="49" spans="1:2" x14ac:dyDescent="0.2">
      <c r="A49" s="69">
        <v>2093</v>
      </c>
      <c r="B49" s="23" t="s">
        <v>130</v>
      </c>
    </row>
    <row r="50" spans="1:2" x14ac:dyDescent="0.2">
      <c r="A50" s="69">
        <v>2094</v>
      </c>
      <c r="B50" s="23" t="s">
        <v>131</v>
      </c>
    </row>
    <row r="51" spans="1:2" x14ac:dyDescent="0.2">
      <c r="A51" s="69">
        <v>2095</v>
      </c>
      <c r="B51" s="23" t="s">
        <v>132</v>
      </c>
    </row>
    <row r="52" spans="1:2" x14ac:dyDescent="0.2">
      <c r="A52" s="69">
        <v>5001</v>
      </c>
      <c r="B52" s="23" t="s">
        <v>136</v>
      </c>
    </row>
    <row r="53" spans="1:2" x14ac:dyDescent="0.2">
      <c r="A53" s="69">
        <v>5002</v>
      </c>
      <c r="B53" s="23" t="s">
        <v>137</v>
      </c>
    </row>
    <row r="54" spans="1:2" x14ac:dyDescent="0.2">
      <c r="A54" s="69">
        <v>5003</v>
      </c>
      <c r="B54" s="23" t="s">
        <v>138</v>
      </c>
    </row>
    <row r="55" spans="1:2" x14ac:dyDescent="0.2">
      <c r="A55" s="69">
        <v>5004</v>
      </c>
      <c r="B55" s="23" t="s">
        <v>139</v>
      </c>
    </row>
    <row r="56" spans="1:2" x14ac:dyDescent="0.2">
      <c r="A56" s="69">
        <v>5006</v>
      </c>
      <c r="B56" s="23" t="s">
        <v>140</v>
      </c>
    </row>
    <row r="57" spans="1:2" x14ac:dyDescent="0.2">
      <c r="A57" s="69">
        <v>5008</v>
      </c>
      <c r="B57" s="23" t="s">
        <v>141</v>
      </c>
    </row>
    <row r="58" spans="1:2" x14ac:dyDescent="0.2">
      <c r="A58" s="69">
        <v>5009</v>
      </c>
      <c r="B58" s="23" t="s">
        <v>142</v>
      </c>
    </row>
    <row r="59" spans="1:2" x14ac:dyDescent="0.2">
      <c r="A59" s="69">
        <v>5010</v>
      </c>
      <c r="B59" s="23" t="s">
        <v>143</v>
      </c>
    </row>
    <row r="60" spans="1:2" x14ac:dyDescent="0.2">
      <c r="A60" s="69">
        <v>5011</v>
      </c>
      <c r="B60" s="23" t="s">
        <v>144</v>
      </c>
    </row>
    <row r="61" spans="1:2" x14ac:dyDescent="0.2">
      <c r="A61" s="69">
        <v>5078</v>
      </c>
      <c r="B61" s="23" t="s">
        <v>127</v>
      </c>
    </row>
    <row r="62" spans="1:2" x14ac:dyDescent="0.2">
      <c r="A62" s="69">
        <v>5079</v>
      </c>
      <c r="B62" s="23" t="s">
        <v>128</v>
      </c>
    </row>
    <row r="63" spans="1:2" x14ac:dyDescent="0.2">
      <c r="A63" s="69">
        <v>5080</v>
      </c>
      <c r="B63" s="23" t="s">
        <v>129</v>
      </c>
    </row>
    <row r="64" spans="1:2" x14ac:dyDescent="0.2">
      <c r="A64" s="69">
        <v>5093</v>
      </c>
      <c r="B64" s="23" t="s">
        <v>130</v>
      </c>
    </row>
    <row r="65" spans="1:2" x14ac:dyDescent="0.2">
      <c r="A65" s="69">
        <v>5094</v>
      </c>
      <c r="B65" s="23" t="s">
        <v>131</v>
      </c>
    </row>
    <row r="66" spans="1:2" x14ac:dyDescent="0.2">
      <c r="A66" s="69">
        <v>5095</v>
      </c>
      <c r="B66" s="23" t="s">
        <v>132</v>
      </c>
    </row>
    <row r="67" spans="1:2" x14ac:dyDescent="0.2">
      <c r="A67" s="69">
        <v>10001</v>
      </c>
      <c r="B67" s="23" t="s">
        <v>145</v>
      </c>
    </row>
    <row r="68" spans="1:2" x14ac:dyDescent="0.2">
      <c r="A68" s="69">
        <v>10002</v>
      </c>
      <c r="B68" s="23" t="s">
        <v>146</v>
      </c>
    </row>
    <row r="69" spans="1:2" x14ac:dyDescent="0.2">
      <c r="A69" s="69">
        <v>10003</v>
      </c>
      <c r="B69" s="23" t="s">
        <v>147</v>
      </c>
    </row>
    <row r="70" spans="1:2" x14ac:dyDescent="0.2">
      <c r="A70" s="69">
        <v>10004</v>
      </c>
      <c r="B70" s="23" t="s">
        <v>148</v>
      </c>
    </row>
    <row r="71" spans="1:2" x14ac:dyDescent="0.2">
      <c r="A71" s="69">
        <v>10005</v>
      </c>
      <c r="B71" s="23" t="s">
        <v>149</v>
      </c>
    </row>
    <row r="72" spans="1:2" x14ac:dyDescent="0.2">
      <c r="A72" s="69">
        <v>10006</v>
      </c>
      <c r="B72" s="23" t="s">
        <v>150</v>
      </c>
    </row>
    <row r="73" spans="1:2" x14ac:dyDescent="0.2">
      <c r="A73" s="69">
        <v>10078</v>
      </c>
      <c r="B73" s="23" t="s">
        <v>127</v>
      </c>
    </row>
    <row r="74" spans="1:2" x14ac:dyDescent="0.2">
      <c r="A74" s="69">
        <v>10079</v>
      </c>
      <c r="B74" s="23" t="s">
        <v>128</v>
      </c>
    </row>
    <row r="75" spans="1:2" x14ac:dyDescent="0.2">
      <c r="A75" s="69">
        <v>10080</v>
      </c>
      <c r="B75" s="23" t="s">
        <v>129</v>
      </c>
    </row>
    <row r="76" spans="1:2" x14ac:dyDescent="0.2">
      <c r="A76" s="69">
        <v>10093</v>
      </c>
      <c r="B76" s="23" t="s">
        <v>130</v>
      </c>
    </row>
    <row r="77" spans="1:2" x14ac:dyDescent="0.2">
      <c r="A77" s="69">
        <v>10094</v>
      </c>
      <c r="B77" s="23" t="s">
        <v>131</v>
      </c>
    </row>
    <row r="78" spans="1:2" x14ac:dyDescent="0.2">
      <c r="A78" s="69">
        <v>10095</v>
      </c>
      <c r="B78" s="23" t="s">
        <v>132</v>
      </c>
    </row>
    <row r="79" spans="1:2" x14ac:dyDescent="0.2">
      <c r="A79" s="69">
        <v>15001</v>
      </c>
      <c r="B79" s="23" t="s">
        <v>151</v>
      </c>
    </row>
    <row r="80" spans="1:2" x14ac:dyDescent="0.2">
      <c r="A80" s="69">
        <v>15002</v>
      </c>
      <c r="B80" s="23" t="s">
        <v>152</v>
      </c>
    </row>
    <row r="81" spans="1:2" x14ac:dyDescent="0.2">
      <c r="A81" s="69">
        <v>15004</v>
      </c>
      <c r="B81" s="23" t="s">
        <v>153</v>
      </c>
    </row>
    <row r="82" spans="1:2" x14ac:dyDescent="0.2">
      <c r="A82" s="69">
        <v>15005</v>
      </c>
      <c r="B82" s="23" t="s">
        <v>154</v>
      </c>
    </row>
    <row r="83" spans="1:2" x14ac:dyDescent="0.2">
      <c r="A83" s="69">
        <v>15006</v>
      </c>
      <c r="B83" s="23" t="s">
        <v>155</v>
      </c>
    </row>
    <row r="84" spans="1:2" x14ac:dyDescent="0.2">
      <c r="A84" s="69">
        <v>15008</v>
      </c>
      <c r="B84" s="23" t="s">
        <v>156</v>
      </c>
    </row>
    <row r="85" spans="1:2" x14ac:dyDescent="0.2">
      <c r="A85" s="69">
        <v>15011</v>
      </c>
      <c r="B85" s="23" t="s">
        <v>157</v>
      </c>
    </row>
    <row r="86" spans="1:2" x14ac:dyDescent="0.2">
      <c r="A86" s="69">
        <v>15012</v>
      </c>
      <c r="B86" s="23" t="s">
        <v>158</v>
      </c>
    </row>
    <row r="87" spans="1:2" x14ac:dyDescent="0.2">
      <c r="A87" s="69">
        <v>15013</v>
      </c>
      <c r="B87" s="23" t="s">
        <v>159</v>
      </c>
    </row>
    <row r="88" spans="1:2" x14ac:dyDescent="0.2">
      <c r="A88" s="69">
        <v>15014</v>
      </c>
      <c r="B88" s="23" t="s">
        <v>160</v>
      </c>
    </row>
    <row r="89" spans="1:2" x14ac:dyDescent="0.2">
      <c r="A89" s="69">
        <v>15015</v>
      </c>
      <c r="B89" s="23" t="s">
        <v>161</v>
      </c>
    </row>
    <row r="90" spans="1:2" x14ac:dyDescent="0.2">
      <c r="A90" s="69">
        <v>15016</v>
      </c>
      <c r="B90" s="23" t="s">
        <v>162</v>
      </c>
    </row>
    <row r="91" spans="1:2" x14ac:dyDescent="0.2">
      <c r="A91" s="69">
        <v>15017</v>
      </c>
      <c r="B91" s="23" t="s">
        <v>163</v>
      </c>
    </row>
    <row r="92" spans="1:2" x14ac:dyDescent="0.2">
      <c r="A92" s="69">
        <v>15018</v>
      </c>
      <c r="B92" s="23" t="s">
        <v>164</v>
      </c>
    </row>
    <row r="93" spans="1:2" x14ac:dyDescent="0.2">
      <c r="A93" s="69">
        <v>15019</v>
      </c>
      <c r="B93" s="23" t="s">
        <v>165</v>
      </c>
    </row>
    <row r="94" spans="1:2" x14ac:dyDescent="0.2">
      <c r="A94" s="69">
        <v>15078</v>
      </c>
      <c r="B94" s="23" t="s">
        <v>127</v>
      </c>
    </row>
    <row r="95" spans="1:2" x14ac:dyDescent="0.2">
      <c r="A95" s="69">
        <v>15079</v>
      </c>
      <c r="B95" s="23" t="s">
        <v>128</v>
      </c>
    </row>
    <row r="96" spans="1:2" x14ac:dyDescent="0.2">
      <c r="A96" s="69">
        <v>15080</v>
      </c>
      <c r="B96" s="23" t="s">
        <v>129</v>
      </c>
    </row>
    <row r="97" spans="1:2" x14ac:dyDescent="0.2">
      <c r="A97" s="69">
        <v>15093</v>
      </c>
      <c r="B97" s="23" t="s">
        <v>130</v>
      </c>
    </row>
    <row r="98" spans="1:2" x14ac:dyDescent="0.2">
      <c r="A98" s="69">
        <v>15094</v>
      </c>
      <c r="B98" s="23" t="s">
        <v>131</v>
      </c>
    </row>
    <row r="99" spans="1:2" x14ac:dyDescent="0.2">
      <c r="A99" s="69">
        <v>15095</v>
      </c>
      <c r="B99" s="23" t="s">
        <v>132</v>
      </c>
    </row>
    <row r="100" spans="1:2" x14ac:dyDescent="0.2">
      <c r="A100" s="69">
        <v>40001</v>
      </c>
      <c r="B100" s="23" t="s">
        <v>166</v>
      </c>
    </row>
    <row r="101" spans="1:2" x14ac:dyDescent="0.2">
      <c r="A101" s="69">
        <v>40002</v>
      </c>
      <c r="B101" s="23" t="s">
        <v>167</v>
      </c>
    </row>
    <row r="102" spans="1:2" x14ac:dyDescent="0.2">
      <c r="A102" s="69">
        <v>40003</v>
      </c>
      <c r="B102" s="23" t="s">
        <v>168</v>
      </c>
    </row>
    <row r="103" spans="1:2" x14ac:dyDescent="0.2">
      <c r="A103" s="69">
        <v>40004</v>
      </c>
      <c r="B103" s="23" t="s">
        <v>169</v>
      </c>
    </row>
    <row r="104" spans="1:2" x14ac:dyDescent="0.2">
      <c r="A104" s="69">
        <v>40078</v>
      </c>
      <c r="B104" s="23" t="s">
        <v>127</v>
      </c>
    </row>
    <row r="105" spans="1:2" x14ac:dyDescent="0.2">
      <c r="A105" s="69">
        <v>40079</v>
      </c>
      <c r="B105" s="23" t="s">
        <v>128</v>
      </c>
    </row>
    <row r="106" spans="1:2" x14ac:dyDescent="0.2">
      <c r="A106" s="69">
        <v>40080</v>
      </c>
      <c r="B106" s="23" t="s">
        <v>129</v>
      </c>
    </row>
    <row r="107" spans="1:2" x14ac:dyDescent="0.2">
      <c r="A107" s="69">
        <v>40093</v>
      </c>
      <c r="B107" s="23" t="s">
        <v>130</v>
      </c>
    </row>
    <row r="108" spans="1:2" x14ac:dyDescent="0.2">
      <c r="A108" s="69">
        <v>40094</v>
      </c>
      <c r="B108" s="23" t="s">
        <v>131</v>
      </c>
    </row>
    <row r="109" spans="1:2" x14ac:dyDescent="0.2">
      <c r="A109" s="69">
        <v>40095</v>
      </c>
      <c r="B109" s="23" t="s">
        <v>132</v>
      </c>
    </row>
    <row r="110" spans="1:2" x14ac:dyDescent="0.2">
      <c r="A110" s="69">
        <v>50001</v>
      </c>
      <c r="B110" s="23" t="s">
        <v>170</v>
      </c>
    </row>
    <row r="111" spans="1:2" x14ac:dyDescent="0.2">
      <c r="A111" s="69">
        <v>50002</v>
      </c>
      <c r="B111" s="23" t="s">
        <v>171</v>
      </c>
    </row>
    <row r="112" spans="1:2" x14ac:dyDescent="0.2">
      <c r="A112" s="69">
        <v>50003</v>
      </c>
      <c r="B112" s="23" t="s">
        <v>172</v>
      </c>
    </row>
    <row r="113" spans="1:2" x14ac:dyDescent="0.2">
      <c r="A113" s="69">
        <v>50004</v>
      </c>
      <c r="B113" s="23" t="s">
        <v>173</v>
      </c>
    </row>
    <row r="114" spans="1:2" x14ac:dyDescent="0.2">
      <c r="A114" s="69">
        <v>50005</v>
      </c>
      <c r="B114" s="23" t="s">
        <v>174</v>
      </c>
    </row>
    <row r="115" spans="1:2" x14ac:dyDescent="0.2">
      <c r="A115" s="69">
        <v>50006</v>
      </c>
      <c r="B115" s="23" t="s">
        <v>175</v>
      </c>
    </row>
    <row r="116" spans="1:2" x14ac:dyDescent="0.2">
      <c r="A116" s="69">
        <v>50079</v>
      </c>
      <c r="B116" s="23" t="s">
        <v>128</v>
      </c>
    </row>
    <row r="117" spans="1:2" x14ac:dyDescent="0.2">
      <c r="A117" s="69">
        <v>50080</v>
      </c>
      <c r="B117" s="23" t="s">
        <v>129</v>
      </c>
    </row>
    <row r="118" spans="1:2" x14ac:dyDescent="0.2">
      <c r="A118" s="69">
        <v>50093</v>
      </c>
      <c r="B118" s="23" t="s">
        <v>130</v>
      </c>
    </row>
    <row r="119" spans="1:2" x14ac:dyDescent="0.2">
      <c r="A119" s="69">
        <v>50094</v>
      </c>
      <c r="B119" s="23" t="s">
        <v>131</v>
      </c>
    </row>
    <row r="120" spans="1:2" x14ac:dyDescent="0.2">
      <c r="A120" s="69">
        <v>50095</v>
      </c>
      <c r="B120" s="23" t="s">
        <v>132</v>
      </c>
    </row>
    <row r="121" spans="1:2" x14ac:dyDescent="0.2">
      <c r="A121" s="69">
        <v>55001</v>
      </c>
      <c r="B121" s="23" t="s">
        <v>176</v>
      </c>
    </row>
    <row r="122" spans="1:2" x14ac:dyDescent="0.2">
      <c r="A122" s="69">
        <v>55002</v>
      </c>
      <c r="B122" s="23" t="s">
        <v>177</v>
      </c>
    </row>
    <row r="123" spans="1:2" x14ac:dyDescent="0.2">
      <c r="A123" s="69">
        <v>55003</v>
      </c>
      <c r="B123" s="23" t="s">
        <v>178</v>
      </c>
    </row>
    <row r="124" spans="1:2" x14ac:dyDescent="0.2">
      <c r="A124" s="69">
        <v>55078</v>
      </c>
      <c r="B124" s="23" t="s">
        <v>127</v>
      </c>
    </row>
    <row r="125" spans="1:2" x14ac:dyDescent="0.2">
      <c r="A125" s="69">
        <v>55079</v>
      </c>
      <c r="B125" s="23" t="s">
        <v>128</v>
      </c>
    </row>
    <row r="126" spans="1:2" x14ac:dyDescent="0.2">
      <c r="A126" s="69">
        <v>55080</v>
      </c>
      <c r="B126" s="23" t="s">
        <v>129</v>
      </c>
    </row>
    <row r="127" spans="1:2" x14ac:dyDescent="0.2">
      <c r="A127" s="69">
        <v>55093</v>
      </c>
      <c r="B127" s="23" t="s">
        <v>130</v>
      </c>
    </row>
    <row r="128" spans="1:2" x14ac:dyDescent="0.2">
      <c r="A128" s="69">
        <v>55094</v>
      </c>
      <c r="B128" s="23" t="s">
        <v>131</v>
      </c>
    </row>
    <row r="129" spans="1:2" x14ac:dyDescent="0.2">
      <c r="A129" s="69">
        <v>55095</v>
      </c>
      <c r="B129" s="23" t="s">
        <v>132</v>
      </c>
    </row>
    <row r="130" spans="1:2" x14ac:dyDescent="0.2">
      <c r="A130" s="69">
        <v>60001</v>
      </c>
      <c r="B130" s="23" t="s">
        <v>179</v>
      </c>
    </row>
    <row r="131" spans="1:2" x14ac:dyDescent="0.2">
      <c r="A131" s="69">
        <v>60002</v>
      </c>
      <c r="B131" s="23" t="s">
        <v>180</v>
      </c>
    </row>
    <row r="132" spans="1:2" x14ac:dyDescent="0.2">
      <c r="A132" s="69">
        <v>60003</v>
      </c>
      <c r="B132" s="23" t="s">
        <v>181</v>
      </c>
    </row>
    <row r="133" spans="1:2" x14ac:dyDescent="0.2">
      <c r="A133" s="69">
        <v>60004</v>
      </c>
      <c r="B133" s="23" t="s">
        <v>182</v>
      </c>
    </row>
    <row r="134" spans="1:2" x14ac:dyDescent="0.2">
      <c r="A134" s="69">
        <v>60005</v>
      </c>
      <c r="B134" s="23" t="s">
        <v>183</v>
      </c>
    </row>
    <row r="135" spans="1:2" x14ac:dyDescent="0.2">
      <c r="A135" s="69">
        <v>60011</v>
      </c>
      <c r="B135" s="23" t="s">
        <v>184</v>
      </c>
    </row>
    <row r="136" spans="1:2" x14ac:dyDescent="0.2">
      <c r="A136" s="69">
        <v>60012</v>
      </c>
      <c r="B136" s="23" t="s">
        <v>185</v>
      </c>
    </row>
    <row r="137" spans="1:2" x14ac:dyDescent="0.2">
      <c r="A137" s="69">
        <v>60013</v>
      </c>
      <c r="B137" s="23" t="s">
        <v>186</v>
      </c>
    </row>
    <row r="138" spans="1:2" x14ac:dyDescent="0.2">
      <c r="A138" s="69">
        <v>60014</v>
      </c>
      <c r="B138" s="23" t="s">
        <v>187</v>
      </c>
    </row>
    <row r="139" spans="1:2" x14ac:dyDescent="0.2">
      <c r="A139" s="69">
        <v>60015</v>
      </c>
      <c r="B139" s="23" t="s">
        <v>188</v>
      </c>
    </row>
    <row r="140" spans="1:2" x14ac:dyDescent="0.2">
      <c r="A140" s="69">
        <v>60016</v>
      </c>
      <c r="B140" s="23" t="s">
        <v>189</v>
      </c>
    </row>
    <row r="141" spans="1:2" x14ac:dyDescent="0.2">
      <c r="A141" s="69">
        <v>60017</v>
      </c>
      <c r="B141" s="23" t="s">
        <v>190</v>
      </c>
    </row>
    <row r="142" spans="1:2" x14ac:dyDescent="0.2">
      <c r="A142" s="69">
        <v>60031</v>
      </c>
      <c r="B142" s="23" t="s">
        <v>191</v>
      </c>
    </row>
    <row r="143" spans="1:2" x14ac:dyDescent="0.2">
      <c r="A143" s="69">
        <v>60041</v>
      </c>
      <c r="B143" s="23" t="s">
        <v>192</v>
      </c>
    </row>
    <row r="144" spans="1:2" x14ac:dyDescent="0.2">
      <c r="A144" s="69">
        <v>60042</v>
      </c>
      <c r="B144" s="23" t="s">
        <v>193</v>
      </c>
    </row>
    <row r="145" spans="1:2" x14ac:dyDescent="0.2">
      <c r="A145" s="69">
        <v>60043</v>
      </c>
      <c r="B145" s="23" t="s">
        <v>194</v>
      </c>
    </row>
    <row r="146" spans="1:2" x14ac:dyDescent="0.2">
      <c r="A146" s="69">
        <v>60044</v>
      </c>
      <c r="B146" s="23" t="s">
        <v>195</v>
      </c>
    </row>
    <row r="147" spans="1:2" x14ac:dyDescent="0.2">
      <c r="A147" s="69">
        <v>60046</v>
      </c>
      <c r="B147" s="23" t="s">
        <v>196</v>
      </c>
    </row>
    <row r="148" spans="1:2" x14ac:dyDescent="0.2">
      <c r="A148" s="69">
        <v>60047</v>
      </c>
      <c r="B148" s="23" t="s">
        <v>197</v>
      </c>
    </row>
    <row r="149" spans="1:2" x14ac:dyDescent="0.2">
      <c r="A149" s="69">
        <v>60052</v>
      </c>
      <c r="B149" s="23" t="s">
        <v>198</v>
      </c>
    </row>
    <row r="150" spans="1:2" x14ac:dyDescent="0.2">
      <c r="A150" s="69">
        <v>60053</v>
      </c>
      <c r="B150" s="23" t="s">
        <v>199</v>
      </c>
    </row>
    <row r="151" spans="1:2" x14ac:dyDescent="0.2">
      <c r="A151" s="69">
        <v>60055</v>
      </c>
      <c r="B151" s="23" t="s">
        <v>200</v>
      </c>
    </row>
    <row r="152" spans="1:2" x14ac:dyDescent="0.2">
      <c r="A152" s="69">
        <v>60056</v>
      </c>
      <c r="B152" s="23" t="s">
        <v>201</v>
      </c>
    </row>
    <row r="153" spans="1:2" x14ac:dyDescent="0.2">
      <c r="A153" s="69">
        <v>60060</v>
      </c>
      <c r="B153" s="23" t="s">
        <v>202</v>
      </c>
    </row>
    <row r="154" spans="1:2" x14ac:dyDescent="0.2">
      <c r="A154" s="69">
        <v>60061</v>
      </c>
      <c r="B154" s="23" t="s">
        <v>203</v>
      </c>
    </row>
    <row r="155" spans="1:2" x14ac:dyDescent="0.2">
      <c r="A155" s="69">
        <v>60078</v>
      </c>
      <c r="B155" s="23" t="s">
        <v>127</v>
      </c>
    </row>
    <row r="156" spans="1:2" x14ac:dyDescent="0.2">
      <c r="A156" s="69">
        <v>60079</v>
      </c>
      <c r="B156" s="23" t="s">
        <v>128</v>
      </c>
    </row>
    <row r="157" spans="1:2" x14ac:dyDescent="0.2">
      <c r="A157" s="69">
        <v>60080</v>
      </c>
      <c r="B157" s="23" t="s">
        <v>129</v>
      </c>
    </row>
    <row r="158" spans="1:2" x14ac:dyDescent="0.2">
      <c r="A158" s="69">
        <v>60093</v>
      </c>
      <c r="B158" s="23" t="s">
        <v>130</v>
      </c>
    </row>
    <row r="159" spans="1:2" x14ac:dyDescent="0.2">
      <c r="A159" s="69">
        <v>60094</v>
      </c>
      <c r="B159" s="23" t="s">
        <v>131</v>
      </c>
    </row>
    <row r="160" spans="1:2" x14ac:dyDescent="0.2">
      <c r="A160" s="69">
        <v>60095</v>
      </c>
      <c r="B160" s="23" t="s">
        <v>132</v>
      </c>
    </row>
    <row r="161" spans="1:2" x14ac:dyDescent="0.2">
      <c r="A161" s="69">
        <v>63001</v>
      </c>
      <c r="B161" s="23" t="s">
        <v>204</v>
      </c>
    </row>
    <row r="162" spans="1:2" x14ac:dyDescent="0.2">
      <c r="A162" s="69">
        <v>63002</v>
      </c>
      <c r="B162" s="23" t="s">
        <v>205</v>
      </c>
    </row>
    <row r="163" spans="1:2" x14ac:dyDescent="0.2">
      <c r="A163" s="69">
        <v>63003</v>
      </c>
      <c r="B163" s="23" t="s">
        <v>206</v>
      </c>
    </row>
    <row r="164" spans="1:2" x14ac:dyDescent="0.2">
      <c r="A164" s="69">
        <v>63078</v>
      </c>
      <c r="B164" s="23" t="s">
        <v>127</v>
      </c>
    </row>
    <row r="165" spans="1:2" x14ac:dyDescent="0.2">
      <c r="A165" s="69">
        <v>63079</v>
      </c>
      <c r="B165" s="23" t="s">
        <v>128</v>
      </c>
    </row>
    <row r="166" spans="1:2" x14ac:dyDescent="0.2">
      <c r="A166" s="69">
        <v>63080</v>
      </c>
      <c r="B166" s="23" t="s">
        <v>129</v>
      </c>
    </row>
    <row r="167" spans="1:2" x14ac:dyDescent="0.2">
      <c r="A167" s="69">
        <v>63093</v>
      </c>
      <c r="B167" s="23" t="s">
        <v>130</v>
      </c>
    </row>
    <row r="168" spans="1:2" x14ac:dyDescent="0.2">
      <c r="A168" s="69">
        <v>63094</v>
      </c>
      <c r="B168" s="23" t="s">
        <v>131</v>
      </c>
    </row>
    <row r="169" spans="1:2" x14ac:dyDescent="0.2">
      <c r="A169" s="69">
        <v>63095</v>
      </c>
      <c r="B169" s="23" t="s">
        <v>132</v>
      </c>
    </row>
    <row r="170" spans="1:2" x14ac:dyDescent="0.2">
      <c r="A170" s="69">
        <v>70001</v>
      </c>
      <c r="B170" s="23" t="s">
        <v>207</v>
      </c>
    </row>
    <row r="171" spans="1:2" x14ac:dyDescent="0.2">
      <c r="A171" s="69">
        <v>70004</v>
      </c>
      <c r="B171" s="23" t="s">
        <v>208</v>
      </c>
    </row>
    <row r="172" spans="1:2" x14ac:dyDescent="0.2">
      <c r="A172" s="69">
        <v>70005</v>
      </c>
      <c r="B172" s="23" t="s">
        <v>209</v>
      </c>
    </row>
    <row r="173" spans="1:2" x14ac:dyDescent="0.2">
      <c r="A173" s="69">
        <v>70012</v>
      </c>
      <c r="B173" s="23" t="s">
        <v>210</v>
      </c>
    </row>
    <row r="174" spans="1:2" x14ac:dyDescent="0.2">
      <c r="A174" s="69">
        <v>70013</v>
      </c>
      <c r="B174" s="23" t="s">
        <v>211</v>
      </c>
    </row>
    <row r="175" spans="1:2" x14ac:dyDescent="0.2">
      <c r="A175" s="69">
        <v>70014</v>
      </c>
      <c r="B175" s="23" t="s">
        <v>212</v>
      </c>
    </row>
    <row r="176" spans="1:2" x14ac:dyDescent="0.2">
      <c r="A176" s="69">
        <v>70015</v>
      </c>
      <c r="B176" s="23" t="s">
        <v>213</v>
      </c>
    </row>
    <row r="177" spans="1:2" x14ac:dyDescent="0.2">
      <c r="A177" s="69">
        <v>70016</v>
      </c>
      <c r="B177" s="23" t="s">
        <v>214</v>
      </c>
    </row>
    <row r="178" spans="1:2" x14ac:dyDescent="0.2">
      <c r="A178" s="69">
        <v>70017</v>
      </c>
      <c r="B178" s="23" t="s">
        <v>215</v>
      </c>
    </row>
    <row r="179" spans="1:2" x14ac:dyDescent="0.2">
      <c r="A179" s="69">
        <v>70020</v>
      </c>
      <c r="B179" s="23" t="s">
        <v>216</v>
      </c>
    </row>
    <row r="180" spans="1:2" x14ac:dyDescent="0.2">
      <c r="A180" s="69">
        <v>70021</v>
      </c>
      <c r="B180" s="23" t="s">
        <v>217</v>
      </c>
    </row>
    <row r="181" spans="1:2" x14ac:dyDescent="0.2">
      <c r="A181" s="69">
        <v>70022</v>
      </c>
      <c r="B181" s="23" t="s">
        <v>218</v>
      </c>
    </row>
    <row r="182" spans="1:2" x14ac:dyDescent="0.2">
      <c r="A182" s="69">
        <v>70023</v>
      </c>
      <c r="B182" s="23" t="s">
        <v>219</v>
      </c>
    </row>
    <row r="183" spans="1:2" x14ac:dyDescent="0.2">
      <c r="A183" s="69">
        <v>70078</v>
      </c>
      <c r="B183" s="23" t="s">
        <v>127</v>
      </c>
    </row>
    <row r="184" spans="1:2" x14ac:dyDescent="0.2">
      <c r="A184" s="69">
        <v>70079</v>
      </c>
      <c r="B184" s="23" t="s">
        <v>128</v>
      </c>
    </row>
    <row r="185" spans="1:2" x14ac:dyDescent="0.2">
      <c r="A185" s="69">
        <v>70080</v>
      </c>
      <c r="B185" s="23" t="s">
        <v>129</v>
      </c>
    </row>
    <row r="186" spans="1:2" x14ac:dyDescent="0.2">
      <c r="A186" s="69">
        <v>70093</v>
      </c>
      <c r="B186" s="23" t="s">
        <v>130</v>
      </c>
    </row>
    <row r="187" spans="1:2" x14ac:dyDescent="0.2">
      <c r="A187" s="69">
        <v>70094</v>
      </c>
      <c r="B187" s="23" t="s">
        <v>131</v>
      </c>
    </row>
    <row r="188" spans="1:2" x14ac:dyDescent="0.2">
      <c r="A188" s="69">
        <v>70095</v>
      </c>
      <c r="B188" s="23" t="s">
        <v>132</v>
      </c>
    </row>
    <row r="189" spans="1:2" x14ac:dyDescent="0.2">
      <c r="A189" s="69">
        <v>71001</v>
      </c>
      <c r="B189" s="23" t="s">
        <v>220</v>
      </c>
    </row>
    <row r="190" spans="1:2" x14ac:dyDescent="0.2">
      <c r="A190" s="69">
        <v>71002</v>
      </c>
      <c r="B190" s="23" t="s">
        <v>221</v>
      </c>
    </row>
    <row r="191" spans="1:2" x14ac:dyDescent="0.2">
      <c r="A191" s="69">
        <v>71003</v>
      </c>
      <c r="B191" s="23" t="s">
        <v>222</v>
      </c>
    </row>
    <row r="192" spans="1:2" x14ac:dyDescent="0.2">
      <c r="A192" s="69">
        <v>71004</v>
      </c>
      <c r="B192" s="23" t="s">
        <v>223</v>
      </c>
    </row>
    <row r="193" spans="1:2" x14ac:dyDescent="0.2">
      <c r="A193" s="69">
        <v>71005</v>
      </c>
      <c r="B193" s="23" t="s">
        <v>224</v>
      </c>
    </row>
    <row r="194" spans="1:2" x14ac:dyDescent="0.2">
      <c r="A194" s="69">
        <v>71012</v>
      </c>
      <c r="B194" s="23" t="s">
        <v>225</v>
      </c>
    </row>
    <row r="195" spans="1:2" x14ac:dyDescent="0.2">
      <c r="A195" s="69">
        <v>71013</v>
      </c>
      <c r="B195" s="23" t="s">
        <v>226</v>
      </c>
    </row>
    <row r="196" spans="1:2" x14ac:dyDescent="0.2">
      <c r="A196" s="69">
        <v>71014</v>
      </c>
      <c r="B196" s="23" t="s">
        <v>227</v>
      </c>
    </row>
    <row r="197" spans="1:2" x14ac:dyDescent="0.2">
      <c r="A197" s="69">
        <v>71015</v>
      </c>
      <c r="B197" s="23" t="s">
        <v>228</v>
      </c>
    </row>
    <row r="198" spans="1:2" x14ac:dyDescent="0.2">
      <c r="A198" s="69">
        <v>71016</v>
      </c>
      <c r="B198" s="23" t="s">
        <v>229</v>
      </c>
    </row>
    <row r="199" spans="1:2" x14ac:dyDescent="0.2">
      <c r="A199" s="69">
        <v>71017</v>
      </c>
      <c r="B199" s="23" t="s">
        <v>230</v>
      </c>
    </row>
    <row r="200" spans="1:2" x14ac:dyDescent="0.2">
      <c r="A200" s="69">
        <v>71018</v>
      </c>
      <c r="B200" s="23" t="s">
        <v>231</v>
      </c>
    </row>
    <row r="201" spans="1:2" x14ac:dyDescent="0.2">
      <c r="A201" s="69">
        <v>71019</v>
      </c>
      <c r="B201" s="23" t="s">
        <v>232</v>
      </c>
    </row>
    <row r="202" spans="1:2" x14ac:dyDescent="0.2">
      <c r="A202" s="69">
        <v>71020</v>
      </c>
      <c r="B202" s="23" t="s">
        <v>233</v>
      </c>
    </row>
    <row r="203" spans="1:2" x14ac:dyDescent="0.2">
      <c r="A203" s="69">
        <v>71021</v>
      </c>
      <c r="B203" s="23" t="s">
        <v>234</v>
      </c>
    </row>
    <row r="204" spans="1:2" x14ac:dyDescent="0.2">
      <c r="A204" s="69">
        <v>71030</v>
      </c>
      <c r="B204" s="23" t="s">
        <v>235</v>
      </c>
    </row>
    <row r="205" spans="1:2" x14ac:dyDescent="0.2">
      <c r="A205" s="69">
        <v>71031</v>
      </c>
      <c r="B205" s="23" t="s">
        <v>236</v>
      </c>
    </row>
    <row r="206" spans="1:2" x14ac:dyDescent="0.2">
      <c r="A206" s="69">
        <v>71032</v>
      </c>
      <c r="B206" s="23" t="s">
        <v>237</v>
      </c>
    </row>
    <row r="207" spans="1:2" x14ac:dyDescent="0.2">
      <c r="A207" s="69">
        <v>71035</v>
      </c>
      <c r="B207" s="23" t="s">
        <v>238</v>
      </c>
    </row>
    <row r="208" spans="1:2" x14ac:dyDescent="0.2">
      <c r="A208" s="69">
        <v>71078</v>
      </c>
      <c r="B208" s="23" t="s">
        <v>127</v>
      </c>
    </row>
    <row r="209" spans="1:2" x14ac:dyDescent="0.2">
      <c r="A209" s="69">
        <v>71079</v>
      </c>
      <c r="B209" s="23" t="s">
        <v>128</v>
      </c>
    </row>
    <row r="210" spans="1:2" x14ac:dyDescent="0.2">
      <c r="A210" s="69">
        <v>71080</v>
      </c>
      <c r="B210" s="23" t="s">
        <v>129</v>
      </c>
    </row>
    <row r="211" spans="1:2" x14ac:dyDescent="0.2">
      <c r="A211" s="69">
        <v>71093</v>
      </c>
      <c r="B211" s="23" t="s">
        <v>130</v>
      </c>
    </row>
    <row r="212" spans="1:2" x14ac:dyDescent="0.2">
      <c r="A212" s="69">
        <v>71094</v>
      </c>
      <c r="B212" s="23" t="s">
        <v>131</v>
      </c>
    </row>
    <row r="213" spans="1:2" x14ac:dyDescent="0.2">
      <c r="A213" s="69">
        <v>71095</v>
      </c>
      <c r="B213" s="23" t="s">
        <v>132</v>
      </c>
    </row>
    <row r="214" spans="1:2" x14ac:dyDescent="0.2">
      <c r="A214" s="69">
        <v>72001</v>
      </c>
      <c r="B214" s="23" t="s">
        <v>239</v>
      </c>
    </row>
    <row r="215" spans="1:2" x14ac:dyDescent="0.2">
      <c r="A215" s="69">
        <v>72002</v>
      </c>
      <c r="B215" s="23" t="s">
        <v>240</v>
      </c>
    </row>
    <row r="216" spans="1:2" x14ac:dyDescent="0.2">
      <c r="A216" s="69">
        <v>72079</v>
      </c>
      <c r="B216" s="23" t="s">
        <v>128</v>
      </c>
    </row>
    <row r="217" spans="1:2" x14ac:dyDescent="0.2">
      <c r="A217" s="69">
        <v>72080</v>
      </c>
      <c r="B217" s="23" t="s">
        <v>129</v>
      </c>
    </row>
    <row r="218" spans="1:2" x14ac:dyDescent="0.2">
      <c r="A218" s="69">
        <v>72093</v>
      </c>
      <c r="B218" s="23" t="s">
        <v>130</v>
      </c>
    </row>
    <row r="219" spans="1:2" x14ac:dyDescent="0.2">
      <c r="A219" s="69">
        <v>72094</v>
      </c>
      <c r="B219" s="23" t="s">
        <v>131</v>
      </c>
    </row>
    <row r="220" spans="1:2" x14ac:dyDescent="0.2">
      <c r="A220" s="69">
        <v>72095</v>
      </c>
      <c r="B220" s="23" t="s">
        <v>132</v>
      </c>
    </row>
    <row r="221" spans="1:2" x14ac:dyDescent="0.2">
      <c r="A221" s="69">
        <v>73001</v>
      </c>
      <c r="B221" s="23" t="s">
        <v>241</v>
      </c>
    </row>
    <row r="222" spans="1:2" x14ac:dyDescent="0.2">
      <c r="A222" s="69">
        <v>73002</v>
      </c>
      <c r="B222" s="23" t="s">
        <v>242</v>
      </c>
    </row>
    <row r="223" spans="1:2" x14ac:dyDescent="0.2">
      <c r="A223" s="69">
        <v>73003</v>
      </c>
      <c r="B223" s="23" t="s">
        <v>243</v>
      </c>
    </row>
    <row r="224" spans="1:2" x14ac:dyDescent="0.2">
      <c r="A224" s="69">
        <v>73005</v>
      </c>
      <c r="B224" s="23" t="s">
        <v>244</v>
      </c>
    </row>
    <row r="225" spans="1:2" x14ac:dyDescent="0.2">
      <c r="A225" s="69">
        <v>73006</v>
      </c>
      <c r="B225" s="23" t="s">
        <v>245</v>
      </c>
    </row>
    <row r="226" spans="1:2" x14ac:dyDescent="0.2">
      <c r="A226" s="69">
        <v>73007</v>
      </c>
      <c r="B226" s="23" t="s">
        <v>246</v>
      </c>
    </row>
    <row r="227" spans="1:2" x14ac:dyDescent="0.2">
      <c r="A227" s="69">
        <v>73008</v>
      </c>
      <c r="B227" s="23" t="s">
        <v>247</v>
      </c>
    </row>
    <row r="228" spans="1:2" x14ac:dyDescent="0.2">
      <c r="A228" s="69">
        <v>73009</v>
      </c>
      <c r="B228" s="23" t="s">
        <v>248</v>
      </c>
    </row>
    <row r="229" spans="1:2" x14ac:dyDescent="0.2">
      <c r="A229" s="69">
        <v>73010</v>
      </c>
      <c r="B229" s="23" t="s">
        <v>249</v>
      </c>
    </row>
    <row r="230" spans="1:2" x14ac:dyDescent="0.2">
      <c r="A230" s="69">
        <v>73011</v>
      </c>
      <c r="B230" s="23" t="s">
        <v>250</v>
      </c>
    </row>
    <row r="231" spans="1:2" x14ac:dyDescent="0.2">
      <c r="A231" s="69">
        <v>73079</v>
      </c>
      <c r="B231" s="23" t="s">
        <v>128</v>
      </c>
    </row>
    <row r="232" spans="1:2" x14ac:dyDescent="0.2">
      <c r="A232" s="69">
        <v>73093</v>
      </c>
      <c r="B232" s="23" t="s">
        <v>130</v>
      </c>
    </row>
    <row r="233" spans="1:2" x14ac:dyDescent="0.2">
      <c r="A233" s="69">
        <v>73094</v>
      </c>
      <c r="B233" s="23" t="s">
        <v>131</v>
      </c>
    </row>
    <row r="234" spans="1:2" x14ac:dyDescent="0.2">
      <c r="A234" s="69">
        <v>73095</v>
      </c>
      <c r="B234" s="23" t="s">
        <v>132</v>
      </c>
    </row>
    <row r="235" spans="1:2" x14ac:dyDescent="0.2">
      <c r="A235" s="69">
        <v>75001</v>
      </c>
      <c r="B235" s="23" t="s">
        <v>251</v>
      </c>
    </row>
    <row r="236" spans="1:2" x14ac:dyDescent="0.2">
      <c r="A236" s="69">
        <v>75002</v>
      </c>
      <c r="B236" s="23" t="s">
        <v>252</v>
      </c>
    </row>
    <row r="237" spans="1:2" x14ac:dyDescent="0.2">
      <c r="A237" s="69">
        <v>75003</v>
      </c>
      <c r="B237" s="23" t="s">
        <v>253</v>
      </c>
    </row>
    <row r="238" spans="1:2" x14ac:dyDescent="0.2">
      <c r="A238" s="69">
        <v>75004</v>
      </c>
      <c r="B238" s="23" t="s">
        <v>112</v>
      </c>
    </row>
    <row r="239" spans="1:2" x14ac:dyDescent="0.2">
      <c r="A239" s="69">
        <v>75006</v>
      </c>
      <c r="B239" s="23" t="s">
        <v>254</v>
      </c>
    </row>
    <row r="240" spans="1:2" x14ac:dyDescent="0.2">
      <c r="A240" s="69">
        <v>75007</v>
      </c>
      <c r="B240" s="23" t="s">
        <v>255</v>
      </c>
    </row>
    <row r="241" spans="1:2" x14ac:dyDescent="0.2">
      <c r="A241" s="69">
        <v>75008</v>
      </c>
      <c r="B241" s="23" t="s">
        <v>256</v>
      </c>
    </row>
    <row r="242" spans="1:2" x14ac:dyDescent="0.2">
      <c r="A242" s="69">
        <v>75009</v>
      </c>
      <c r="B242" s="23" t="s">
        <v>257</v>
      </c>
    </row>
    <row r="243" spans="1:2" x14ac:dyDescent="0.2">
      <c r="A243" s="69">
        <v>75010</v>
      </c>
      <c r="B243" s="23" t="s">
        <v>258</v>
      </c>
    </row>
    <row r="244" spans="1:2" x14ac:dyDescent="0.2">
      <c r="A244" s="69">
        <v>75011</v>
      </c>
      <c r="B244" s="23" t="s">
        <v>259</v>
      </c>
    </row>
    <row r="245" spans="1:2" x14ac:dyDescent="0.2">
      <c r="A245" s="69">
        <v>75013</v>
      </c>
      <c r="B245" s="23" t="s">
        <v>260</v>
      </c>
    </row>
    <row r="246" spans="1:2" x14ac:dyDescent="0.2">
      <c r="A246" s="69">
        <v>75014</v>
      </c>
      <c r="B246" s="23" t="s">
        <v>261</v>
      </c>
    </row>
    <row r="247" spans="1:2" x14ac:dyDescent="0.2">
      <c r="A247" s="69">
        <v>75015</v>
      </c>
      <c r="B247" s="23" t="s">
        <v>262</v>
      </c>
    </row>
    <row r="248" spans="1:2" x14ac:dyDescent="0.2">
      <c r="A248" s="69">
        <v>75016</v>
      </c>
      <c r="B248" s="23" t="s">
        <v>263</v>
      </c>
    </row>
    <row r="249" spans="1:2" x14ac:dyDescent="0.2">
      <c r="A249" s="69">
        <v>75017</v>
      </c>
      <c r="B249" s="23" t="s">
        <v>264</v>
      </c>
    </row>
    <row r="250" spans="1:2" x14ac:dyDescent="0.2">
      <c r="A250" s="69">
        <v>75018</v>
      </c>
      <c r="B250" s="23" t="s">
        <v>265</v>
      </c>
    </row>
    <row r="251" spans="1:2" x14ac:dyDescent="0.2">
      <c r="A251" s="69">
        <v>75019</v>
      </c>
      <c r="B251" s="23" t="s">
        <v>266</v>
      </c>
    </row>
    <row r="252" spans="1:2" x14ac:dyDescent="0.2">
      <c r="A252" s="69">
        <v>75020</v>
      </c>
      <c r="B252" s="23" t="s">
        <v>267</v>
      </c>
    </row>
    <row r="253" spans="1:2" x14ac:dyDescent="0.2">
      <c r="A253" s="69">
        <v>75022</v>
      </c>
      <c r="B253" s="23" t="s">
        <v>268</v>
      </c>
    </row>
    <row r="254" spans="1:2" x14ac:dyDescent="0.2">
      <c r="A254" s="69">
        <v>75023</v>
      </c>
      <c r="B254" s="23" t="s">
        <v>269</v>
      </c>
    </row>
    <row r="255" spans="1:2" x14ac:dyDescent="0.2">
      <c r="A255" s="69">
        <v>75045</v>
      </c>
      <c r="B255" s="23" t="s">
        <v>270</v>
      </c>
    </row>
    <row r="256" spans="1:2" x14ac:dyDescent="0.2">
      <c r="A256" s="69">
        <v>75046</v>
      </c>
      <c r="B256" s="23" t="s">
        <v>271</v>
      </c>
    </row>
    <row r="257" spans="1:2" x14ac:dyDescent="0.2">
      <c r="A257" s="69">
        <v>75051</v>
      </c>
      <c r="B257" s="23" t="s">
        <v>272</v>
      </c>
    </row>
    <row r="258" spans="1:2" x14ac:dyDescent="0.2">
      <c r="A258" s="69">
        <v>75052</v>
      </c>
      <c r="B258" s="23" t="s">
        <v>273</v>
      </c>
    </row>
    <row r="259" spans="1:2" x14ac:dyDescent="0.2">
      <c r="A259" s="69">
        <v>75053</v>
      </c>
      <c r="B259" s="23" t="s">
        <v>274</v>
      </c>
    </row>
    <row r="260" spans="1:2" x14ac:dyDescent="0.2">
      <c r="A260" s="69">
        <v>75054</v>
      </c>
      <c r="B260" s="23" t="s">
        <v>275</v>
      </c>
    </row>
    <row r="261" spans="1:2" x14ac:dyDescent="0.2">
      <c r="A261" s="69">
        <v>75055</v>
      </c>
      <c r="B261" s="23" t="s">
        <v>276</v>
      </c>
    </row>
    <row r="262" spans="1:2" x14ac:dyDescent="0.2">
      <c r="A262" s="69">
        <v>75056</v>
      </c>
      <c r="B262" s="23" t="s">
        <v>277</v>
      </c>
    </row>
    <row r="263" spans="1:2" x14ac:dyDescent="0.2">
      <c r="A263" s="69">
        <v>75057</v>
      </c>
      <c r="B263" s="23" t="s">
        <v>278</v>
      </c>
    </row>
    <row r="264" spans="1:2" x14ac:dyDescent="0.2">
      <c r="A264" s="69">
        <v>75058</v>
      </c>
      <c r="B264" s="23" t="s">
        <v>279</v>
      </c>
    </row>
    <row r="265" spans="1:2" x14ac:dyDescent="0.2">
      <c r="A265" s="69">
        <v>75059</v>
      </c>
      <c r="B265" s="23" t="s">
        <v>280</v>
      </c>
    </row>
    <row r="266" spans="1:2" x14ac:dyDescent="0.2">
      <c r="A266" s="69">
        <v>75060</v>
      </c>
      <c r="B266" s="23" t="s">
        <v>112</v>
      </c>
    </row>
    <row r="267" spans="1:2" x14ac:dyDescent="0.2">
      <c r="A267" s="69">
        <v>75061</v>
      </c>
      <c r="B267" s="23" t="s">
        <v>281</v>
      </c>
    </row>
    <row r="268" spans="1:2" x14ac:dyDescent="0.2">
      <c r="A268" s="69">
        <v>75062</v>
      </c>
      <c r="B268" s="23" t="s">
        <v>282</v>
      </c>
    </row>
    <row r="269" spans="1:2" x14ac:dyDescent="0.2">
      <c r="A269" s="69">
        <v>75063</v>
      </c>
      <c r="B269" s="23" t="s">
        <v>283</v>
      </c>
    </row>
    <row r="270" spans="1:2" x14ac:dyDescent="0.2">
      <c r="A270" s="69">
        <v>75065</v>
      </c>
      <c r="B270" s="23" t="s">
        <v>284</v>
      </c>
    </row>
    <row r="271" spans="1:2" x14ac:dyDescent="0.2">
      <c r="A271" s="69">
        <v>75066</v>
      </c>
      <c r="B271" s="23" t="s">
        <v>112</v>
      </c>
    </row>
    <row r="272" spans="1:2" x14ac:dyDescent="0.2">
      <c r="A272" s="69">
        <v>75067</v>
      </c>
      <c r="B272" s="23" t="s">
        <v>112</v>
      </c>
    </row>
    <row r="273" spans="1:2" x14ac:dyDescent="0.2">
      <c r="A273" s="69">
        <v>75068</v>
      </c>
      <c r="B273" s="23" t="s">
        <v>285</v>
      </c>
    </row>
    <row r="274" spans="1:2" x14ac:dyDescent="0.2">
      <c r="A274" s="69">
        <v>75070</v>
      </c>
      <c r="B274" s="23" t="s">
        <v>286</v>
      </c>
    </row>
    <row r="275" spans="1:2" x14ac:dyDescent="0.2">
      <c r="A275" s="69">
        <v>75071</v>
      </c>
      <c r="B275" s="23" t="s">
        <v>287</v>
      </c>
    </row>
    <row r="276" spans="1:2" x14ac:dyDescent="0.2">
      <c r="A276" s="69">
        <v>75072</v>
      </c>
      <c r="B276" s="23" t="s">
        <v>288</v>
      </c>
    </row>
    <row r="277" spans="1:2" x14ac:dyDescent="0.2">
      <c r="A277" s="69">
        <v>75073</v>
      </c>
      <c r="B277" s="23" t="s">
        <v>289</v>
      </c>
    </row>
    <row r="278" spans="1:2" x14ac:dyDescent="0.2">
      <c r="A278" s="69">
        <v>75074</v>
      </c>
      <c r="B278" s="23" t="s">
        <v>290</v>
      </c>
    </row>
    <row r="279" spans="1:2" x14ac:dyDescent="0.2">
      <c r="A279" s="69">
        <v>75075</v>
      </c>
      <c r="B279" s="23" t="s">
        <v>291</v>
      </c>
    </row>
    <row r="280" spans="1:2" x14ac:dyDescent="0.2">
      <c r="A280" s="69">
        <v>75076</v>
      </c>
      <c r="B280" s="23" t="s">
        <v>292</v>
      </c>
    </row>
    <row r="281" spans="1:2" x14ac:dyDescent="0.2">
      <c r="A281" s="69">
        <v>75077</v>
      </c>
      <c r="B281" s="23" t="s">
        <v>293</v>
      </c>
    </row>
    <row r="282" spans="1:2" x14ac:dyDescent="0.2">
      <c r="A282" s="69">
        <v>75078</v>
      </c>
      <c r="B282" s="23" t="s">
        <v>127</v>
      </c>
    </row>
    <row r="283" spans="1:2" x14ac:dyDescent="0.2">
      <c r="A283" s="69">
        <v>75079</v>
      </c>
      <c r="B283" s="23" t="s">
        <v>128</v>
      </c>
    </row>
    <row r="284" spans="1:2" x14ac:dyDescent="0.2">
      <c r="A284" s="69">
        <v>75080</v>
      </c>
      <c r="B284" s="23" t="s">
        <v>129</v>
      </c>
    </row>
    <row r="285" spans="1:2" x14ac:dyDescent="0.2">
      <c r="A285" s="69">
        <v>75093</v>
      </c>
      <c r="B285" s="23" t="s">
        <v>130</v>
      </c>
    </row>
    <row r="286" spans="1:2" x14ac:dyDescent="0.2">
      <c r="A286" s="69">
        <v>75094</v>
      </c>
      <c r="B286" s="23" t="s">
        <v>131</v>
      </c>
    </row>
    <row r="287" spans="1:2" x14ac:dyDescent="0.2">
      <c r="A287" s="69">
        <v>75095</v>
      </c>
      <c r="B287" s="23" t="s">
        <v>132</v>
      </c>
    </row>
    <row r="288" spans="1:2" x14ac:dyDescent="0.2">
      <c r="A288" s="69">
        <v>75101</v>
      </c>
      <c r="B288" s="23" t="s">
        <v>294</v>
      </c>
    </row>
    <row r="289" spans="1:2" x14ac:dyDescent="0.2">
      <c r="A289" s="69">
        <v>75102</v>
      </c>
      <c r="B289" s="23" t="s">
        <v>295</v>
      </c>
    </row>
    <row r="290" spans="1:2" x14ac:dyDescent="0.2">
      <c r="A290" s="69">
        <v>75103</v>
      </c>
      <c r="B290" s="23" t="s">
        <v>296</v>
      </c>
    </row>
    <row r="291" spans="1:2" x14ac:dyDescent="0.2">
      <c r="A291" s="69">
        <v>75104</v>
      </c>
      <c r="B291" s="23" t="s">
        <v>297</v>
      </c>
    </row>
    <row r="292" spans="1:2" x14ac:dyDescent="0.2">
      <c r="A292" s="69">
        <v>75105</v>
      </c>
      <c r="B292" s="23" t="s">
        <v>298</v>
      </c>
    </row>
    <row r="293" spans="1:2" x14ac:dyDescent="0.2">
      <c r="A293" s="69">
        <v>75106</v>
      </c>
      <c r="B293" s="23" t="s">
        <v>299</v>
      </c>
    </row>
    <row r="294" spans="1:2" x14ac:dyDescent="0.2">
      <c r="A294" s="69">
        <v>75107</v>
      </c>
      <c r="B294" s="23" t="s">
        <v>272</v>
      </c>
    </row>
    <row r="295" spans="1:2" x14ac:dyDescent="0.2">
      <c r="A295" s="69">
        <v>75108</v>
      </c>
      <c r="B295" s="23" t="s">
        <v>273</v>
      </c>
    </row>
    <row r="296" spans="1:2" x14ac:dyDescent="0.2">
      <c r="A296" s="69">
        <v>75109</v>
      </c>
      <c r="B296" s="23" t="s">
        <v>274</v>
      </c>
    </row>
    <row r="297" spans="1:2" x14ac:dyDescent="0.2">
      <c r="A297" s="69">
        <v>75110</v>
      </c>
      <c r="B297" s="23" t="s">
        <v>275</v>
      </c>
    </row>
    <row r="298" spans="1:2" x14ac:dyDescent="0.2">
      <c r="A298" s="69">
        <v>75112</v>
      </c>
      <c r="B298" s="23" t="s">
        <v>300</v>
      </c>
    </row>
    <row r="299" spans="1:2" x14ac:dyDescent="0.2">
      <c r="A299" s="69">
        <v>75113</v>
      </c>
      <c r="B299" s="23" t="s">
        <v>276</v>
      </c>
    </row>
    <row r="300" spans="1:2" x14ac:dyDescent="0.2">
      <c r="A300" s="69">
        <v>75178</v>
      </c>
      <c r="B300" s="23" t="s">
        <v>127</v>
      </c>
    </row>
    <row r="301" spans="1:2" x14ac:dyDescent="0.2">
      <c r="A301" s="69">
        <v>75179</v>
      </c>
      <c r="B301" s="23" t="s">
        <v>128</v>
      </c>
    </row>
    <row r="302" spans="1:2" x14ac:dyDescent="0.2">
      <c r="A302" s="69">
        <v>75080</v>
      </c>
      <c r="B302" s="23" t="s">
        <v>129</v>
      </c>
    </row>
    <row r="303" spans="1:2" x14ac:dyDescent="0.2">
      <c r="A303" s="69">
        <v>75193</v>
      </c>
      <c r="B303" s="23" t="s">
        <v>130</v>
      </c>
    </row>
    <row r="304" spans="1:2" x14ac:dyDescent="0.2">
      <c r="A304" s="69">
        <v>75194</v>
      </c>
      <c r="B304" s="23" t="s">
        <v>131</v>
      </c>
    </row>
    <row r="305" spans="1:2" x14ac:dyDescent="0.2">
      <c r="A305" s="69">
        <v>75195</v>
      </c>
      <c r="B305" s="23" t="s">
        <v>132</v>
      </c>
    </row>
    <row r="306" spans="1:2" x14ac:dyDescent="0.2">
      <c r="A306" s="69">
        <v>75201</v>
      </c>
      <c r="B306" s="23" t="s">
        <v>301</v>
      </c>
    </row>
    <row r="307" spans="1:2" x14ac:dyDescent="0.2">
      <c r="A307" s="69">
        <v>75202</v>
      </c>
      <c r="B307" s="23" t="s">
        <v>302</v>
      </c>
    </row>
    <row r="308" spans="1:2" x14ac:dyDescent="0.2">
      <c r="A308" s="69">
        <v>75203</v>
      </c>
      <c r="B308" s="23" t="s">
        <v>303</v>
      </c>
    </row>
    <row r="309" spans="1:2" x14ac:dyDescent="0.2">
      <c r="A309" s="69">
        <v>75204</v>
      </c>
      <c r="B309" s="23" t="s">
        <v>304</v>
      </c>
    </row>
    <row r="310" spans="1:2" x14ac:dyDescent="0.2">
      <c r="A310" s="69">
        <v>75207</v>
      </c>
      <c r="B310" s="23" t="s">
        <v>305</v>
      </c>
    </row>
    <row r="311" spans="1:2" x14ac:dyDescent="0.2">
      <c r="A311" s="69">
        <v>75208</v>
      </c>
      <c r="B311" s="23" t="s">
        <v>306</v>
      </c>
    </row>
    <row r="312" spans="1:2" x14ac:dyDescent="0.2">
      <c r="A312" s="69">
        <v>75209</v>
      </c>
      <c r="B312" s="23" t="s">
        <v>307</v>
      </c>
    </row>
    <row r="313" spans="1:2" x14ac:dyDescent="0.2">
      <c r="A313" s="69">
        <v>75210</v>
      </c>
      <c r="B313" s="23" t="s">
        <v>308</v>
      </c>
    </row>
    <row r="314" spans="1:2" x14ac:dyDescent="0.2">
      <c r="A314" s="69">
        <v>75212</v>
      </c>
      <c r="B314" s="23" t="s">
        <v>309</v>
      </c>
    </row>
    <row r="315" spans="1:2" x14ac:dyDescent="0.2">
      <c r="A315" s="69">
        <v>75213</v>
      </c>
      <c r="B315" s="23" t="s">
        <v>310</v>
      </c>
    </row>
    <row r="316" spans="1:2" x14ac:dyDescent="0.2">
      <c r="A316" s="69">
        <v>75214</v>
      </c>
      <c r="B316" s="23" t="s">
        <v>311</v>
      </c>
    </row>
    <row r="317" spans="1:2" x14ac:dyDescent="0.2">
      <c r="A317" s="69">
        <v>75215</v>
      </c>
      <c r="B317" s="23" t="s">
        <v>312</v>
      </c>
    </row>
    <row r="318" spans="1:2" x14ac:dyDescent="0.2">
      <c r="A318" s="69">
        <v>75216</v>
      </c>
      <c r="B318" s="23" t="s">
        <v>313</v>
      </c>
    </row>
    <row r="319" spans="1:2" x14ac:dyDescent="0.2">
      <c r="A319" s="69">
        <v>75217</v>
      </c>
      <c r="B319" s="23" t="s">
        <v>314</v>
      </c>
    </row>
    <row r="320" spans="1:2" x14ac:dyDescent="0.2">
      <c r="A320" s="69">
        <v>75218</v>
      </c>
      <c r="B320" s="23" t="s">
        <v>315</v>
      </c>
    </row>
    <row r="321" spans="1:2" x14ac:dyDescent="0.2">
      <c r="A321" s="69">
        <v>75219</v>
      </c>
      <c r="B321" s="23" t="s">
        <v>316</v>
      </c>
    </row>
    <row r="322" spans="1:2" x14ac:dyDescent="0.2">
      <c r="A322" s="69">
        <v>75220</v>
      </c>
      <c r="B322" s="23" t="s">
        <v>317</v>
      </c>
    </row>
    <row r="323" spans="1:2" x14ac:dyDescent="0.2">
      <c r="A323" s="69">
        <v>75221</v>
      </c>
      <c r="B323" s="23" t="s">
        <v>318</v>
      </c>
    </row>
    <row r="324" spans="1:2" x14ac:dyDescent="0.2">
      <c r="A324" s="69">
        <v>75278</v>
      </c>
      <c r="B324" s="23" t="s">
        <v>127</v>
      </c>
    </row>
    <row r="325" spans="1:2" x14ac:dyDescent="0.2">
      <c r="A325" s="69">
        <v>75279</v>
      </c>
      <c r="B325" s="23" t="s">
        <v>128</v>
      </c>
    </row>
    <row r="326" spans="1:2" x14ac:dyDescent="0.2">
      <c r="A326" s="69">
        <v>75280</v>
      </c>
      <c r="B326" s="23" t="s">
        <v>129</v>
      </c>
    </row>
    <row r="327" spans="1:2" x14ac:dyDescent="0.2">
      <c r="A327" s="69">
        <v>75293</v>
      </c>
      <c r="B327" s="23" t="s">
        <v>130</v>
      </c>
    </row>
    <row r="328" spans="1:2" x14ac:dyDescent="0.2">
      <c r="A328" s="69">
        <v>75294</v>
      </c>
      <c r="B328" s="23" t="s">
        <v>131</v>
      </c>
    </row>
    <row r="329" spans="1:2" x14ac:dyDescent="0.2">
      <c r="A329" s="69">
        <v>75295</v>
      </c>
      <c r="B329" s="23" t="s">
        <v>132</v>
      </c>
    </row>
    <row r="330" spans="1:2" x14ac:dyDescent="0.2">
      <c r="A330" s="69">
        <v>75301</v>
      </c>
      <c r="B330" s="23" t="s">
        <v>319</v>
      </c>
    </row>
    <row r="331" spans="1:2" x14ac:dyDescent="0.2">
      <c r="A331" s="69">
        <v>75302</v>
      </c>
      <c r="B331" s="23" t="s">
        <v>320</v>
      </c>
    </row>
    <row r="332" spans="1:2" x14ac:dyDescent="0.2">
      <c r="A332" s="69">
        <v>75303</v>
      </c>
      <c r="B332" s="23" t="s">
        <v>321</v>
      </c>
    </row>
    <row r="333" spans="1:2" x14ac:dyDescent="0.2">
      <c r="A333" s="69">
        <v>75305</v>
      </c>
      <c r="B333" s="23" t="s">
        <v>322</v>
      </c>
    </row>
    <row r="334" spans="1:2" x14ac:dyDescent="0.2">
      <c r="A334" s="69">
        <v>75306</v>
      </c>
      <c r="B334" s="23" t="s">
        <v>323</v>
      </c>
    </row>
    <row r="335" spans="1:2" x14ac:dyDescent="0.2">
      <c r="A335" s="69">
        <v>75307</v>
      </c>
      <c r="B335" s="23" t="s">
        <v>324</v>
      </c>
    </row>
    <row r="336" spans="1:2" x14ac:dyDescent="0.2">
      <c r="A336" s="69">
        <v>75308</v>
      </c>
      <c r="B336" s="23" t="s">
        <v>325</v>
      </c>
    </row>
    <row r="337" spans="1:2" x14ac:dyDescent="0.2">
      <c r="A337" s="69">
        <v>75309</v>
      </c>
      <c r="B337" s="23" t="s">
        <v>326</v>
      </c>
    </row>
    <row r="338" spans="1:2" x14ac:dyDescent="0.2">
      <c r="A338" s="69">
        <v>75310</v>
      </c>
      <c r="B338" s="23" t="s">
        <v>327</v>
      </c>
    </row>
    <row r="339" spans="1:2" x14ac:dyDescent="0.2">
      <c r="A339" s="69">
        <v>75311</v>
      </c>
      <c r="B339" s="23" t="s">
        <v>328</v>
      </c>
    </row>
    <row r="340" spans="1:2" x14ac:dyDescent="0.2">
      <c r="A340" s="69">
        <v>75312</v>
      </c>
      <c r="B340" s="23" t="s">
        <v>329</v>
      </c>
    </row>
    <row r="341" spans="1:2" x14ac:dyDescent="0.2">
      <c r="A341" s="69">
        <v>75313</v>
      </c>
      <c r="B341" s="23" t="s">
        <v>330</v>
      </c>
    </row>
    <row r="342" spans="1:2" x14ac:dyDescent="0.2">
      <c r="A342" s="69">
        <v>75379</v>
      </c>
      <c r="B342" s="23" t="s">
        <v>128</v>
      </c>
    </row>
    <row r="343" spans="1:2" x14ac:dyDescent="0.2">
      <c r="A343" s="69">
        <v>75380</v>
      </c>
      <c r="B343" s="23" t="s">
        <v>129</v>
      </c>
    </row>
    <row r="344" spans="1:2" x14ac:dyDescent="0.2">
      <c r="A344" s="69">
        <v>75393</v>
      </c>
      <c r="B344" s="23" t="s">
        <v>130</v>
      </c>
    </row>
    <row r="345" spans="1:2" x14ac:dyDescent="0.2">
      <c r="A345" s="69">
        <v>75394</v>
      </c>
      <c r="B345" s="23" t="s">
        <v>131</v>
      </c>
    </row>
    <row r="346" spans="1:2" x14ac:dyDescent="0.2">
      <c r="A346" s="69">
        <v>75395</v>
      </c>
      <c r="B346" s="23" t="s">
        <v>132</v>
      </c>
    </row>
    <row r="347" spans="1:2" x14ac:dyDescent="0.2">
      <c r="A347" s="69">
        <v>75402</v>
      </c>
      <c r="B347" s="23" t="s">
        <v>331</v>
      </c>
    </row>
    <row r="348" spans="1:2" x14ac:dyDescent="0.2">
      <c r="A348" s="69">
        <v>75403</v>
      </c>
      <c r="B348" s="23" t="s">
        <v>332</v>
      </c>
    </row>
    <row r="349" spans="1:2" x14ac:dyDescent="0.2">
      <c r="A349" s="69">
        <v>75404</v>
      </c>
      <c r="B349" s="23" t="s">
        <v>333</v>
      </c>
    </row>
    <row r="350" spans="1:2" x14ac:dyDescent="0.2">
      <c r="A350" s="69">
        <v>75405</v>
      </c>
      <c r="B350" s="23" t="s">
        <v>334</v>
      </c>
    </row>
    <row r="351" spans="1:2" x14ac:dyDescent="0.2">
      <c r="A351" s="69">
        <v>75406</v>
      </c>
      <c r="B351" s="23" t="s">
        <v>335</v>
      </c>
    </row>
    <row r="352" spans="1:2" x14ac:dyDescent="0.2">
      <c r="A352" s="69">
        <v>75408</v>
      </c>
      <c r="B352" s="23" t="s">
        <v>336</v>
      </c>
    </row>
    <row r="353" spans="1:2" x14ac:dyDescent="0.2">
      <c r="A353" s="69">
        <v>75409</v>
      </c>
      <c r="B353" s="23" t="s">
        <v>337</v>
      </c>
    </row>
    <row r="354" spans="1:2" x14ac:dyDescent="0.2">
      <c r="A354" s="69">
        <v>75410</v>
      </c>
      <c r="B354" s="23" t="s">
        <v>338</v>
      </c>
    </row>
    <row r="355" spans="1:2" x14ac:dyDescent="0.2">
      <c r="A355" s="69">
        <v>75411</v>
      </c>
      <c r="B355" s="23" t="s">
        <v>339</v>
      </c>
    </row>
    <row r="356" spans="1:2" x14ac:dyDescent="0.2">
      <c r="A356" s="69">
        <v>75412</v>
      </c>
      <c r="B356" s="23" t="s">
        <v>340</v>
      </c>
    </row>
    <row r="357" spans="1:2" x14ac:dyDescent="0.2">
      <c r="A357" s="69">
        <v>75413</v>
      </c>
      <c r="B357" s="23" t="s">
        <v>341</v>
      </c>
    </row>
    <row r="358" spans="1:2" x14ac:dyDescent="0.2">
      <c r="A358" s="69">
        <v>75414</v>
      </c>
      <c r="B358" s="23" t="s">
        <v>342</v>
      </c>
    </row>
    <row r="359" spans="1:2" x14ac:dyDescent="0.2">
      <c r="A359" s="69">
        <v>75415</v>
      </c>
      <c r="B359" s="23" t="s">
        <v>343</v>
      </c>
    </row>
    <row r="360" spans="1:2" x14ac:dyDescent="0.2">
      <c r="A360" s="69">
        <v>75416</v>
      </c>
      <c r="B360" s="23" t="s">
        <v>344</v>
      </c>
    </row>
    <row r="361" spans="1:2" x14ac:dyDescent="0.2">
      <c r="A361" s="69">
        <v>75417</v>
      </c>
      <c r="B361" s="23" t="s">
        <v>345</v>
      </c>
    </row>
    <row r="362" spans="1:2" x14ac:dyDescent="0.2">
      <c r="A362" s="69">
        <v>75418</v>
      </c>
      <c r="B362" s="23" t="s">
        <v>346</v>
      </c>
    </row>
    <row r="363" spans="1:2" x14ac:dyDescent="0.2">
      <c r="A363" s="69">
        <v>75419</v>
      </c>
      <c r="B363" s="23" t="s">
        <v>347</v>
      </c>
    </row>
    <row r="364" spans="1:2" x14ac:dyDescent="0.2">
      <c r="A364" s="69">
        <v>75420</v>
      </c>
      <c r="B364" s="23" t="s">
        <v>348</v>
      </c>
    </row>
    <row r="365" spans="1:2" x14ac:dyDescent="0.2">
      <c r="A365" s="69">
        <v>75421</v>
      </c>
      <c r="B365" s="23" t="s">
        <v>349</v>
      </c>
    </row>
    <row r="366" spans="1:2" x14ac:dyDescent="0.2">
      <c r="A366" s="69">
        <v>75422</v>
      </c>
      <c r="B366" s="23" t="s">
        <v>350</v>
      </c>
    </row>
    <row r="367" spans="1:2" x14ac:dyDescent="0.2">
      <c r="A367" s="69">
        <v>75478</v>
      </c>
      <c r="B367" s="23" t="s">
        <v>127</v>
      </c>
    </row>
    <row r="368" spans="1:2" x14ac:dyDescent="0.2">
      <c r="A368" s="69">
        <v>75479</v>
      </c>
      <c r="B368" s="23" t="s">
        <v>128</v>
      </c>
    </row>
    <row r="369" spans="1:2" x14ac:dyDescent="0.2">
      <c r="A369" s="69">
        <v>75480</v>
      </c>
      <c r="B369" s="23" t="s">
        <v>129</v>
      </c>
    </row>
    <row r="370" spans="1:2" x14ac:dyDescent="0.2">
      <c r="A370" s="69">
        <v>75493</v>
      </c>
      <c r="B370" s="23" t="s">
        <v>130</v>
      </c>
    </row>
    <row r="371" spans="1:2" x14ac:dyDescent="0.2">
      <c r="A371" s="69">
        <v>75494</v>
      </c>
      <c r="B371" s="23" t="s">
        <v>131</v>
      </c>
    </row>
    <row r="372" spans="1:2" x14ac:dyDescent="0.2">
      <c r="A372" s="69">
        <v>75495</v>
      </c>
      <c r="B372" s="23" t="s">
        <v>132</v>
      </c>
    </row>
    <row r="373" spans="1:2" x14ac:dyDescent="0.2">
      <c r="A373" s="69">
        <v>75501</v>
      </c>
      <c r="B373" s="23" t="s">
        <v>351</v>
      </c>
    </row>
    <row r="374" spans="1:2" x14ac:dyDescent="0.2">
      <c r="A374" s="69">
        <v>75502</v>
      </c>
      <c r="B374" s="23" t="s">
        <v>352</v>
      </c>
    </row>
    <row r="375" spans="1:2" x14ac:dyDescent="0.2">
      <c r="A375" s="69">
        <v>75503</v>
      </c>
      <c r="B375" s="23" t="s">
        <v>353</v>
      </c>
    </row>
    <row r="376" spans="1:2" x14ac:dyDescent="0.2">
      <c r="A376" s="69">
        <v>75504</v>
      </c>
      <c r="B376" s="23" t="s">
        <v>354</v>
      </c>
    </row>
    <row r="377" spans="1:2" x14ac:dyDescent="0.2">
      <c r="A377" s="69">
        <v>75505</v>
      </c>
      <c r="B377" s="23" t="s">
        <v>355</v>
      </c>
    </row>
    <row r="378" spans="1:2" x14ac:dyDescent="0.2">
      <c r="A378" s="69">
        <v>75506</v>
      </c>
      <c r="B378" s="23" t="s">
        <v>356</v>
      </c>
    </row>
    <row r="379" spans="1:2" x14ac:dyDescent="0.2">
      <c r="A379" s="69">
        <v>75507</v>
      </c>
      <c r="B379" s="23" t="s">
        <v>357</v>
      </c>
    </row>
    <row r="380" spans="1:2" x14ac:dyDescent="0.2">
      <c r="A380" s="69">
        <v>75512</v>
      </c>
      <c r="B380" s="23" t="s">
        <v>358</v>
      </c>
    </row>
    <row r="381" spans="1:2" x14ac:dyDescent="0.2">
      <c r="A381" s="69">
        <v>75513</v>
      </c>
      <c r="B381" s="23" t="s">
        <v>359</v>
      </c>
    </row>
    <row r="382" spans="1:2" x14ac:dyDescent="0.2">
      <c r="A382" s="69">
        <v>75514</v>
      </c>
      <c r="B382" s="23" t="s">
        <v>360</v>
      </c>
    </row>
    <row r="383" spans="1:2" x14ac:dyDescent="0.2">
      <c r="A383" s="69">
        <v>75578</v>
      </c>
      <c r="B383" s="23" t="s">
        <v>127</v>
      </c>
    </row>
    <row r="384" spans="1:2" x14ac:dyDescent="0.2">
      <c r="A384" s="69">
        <v>75579</v>
      </c>
      <c r="B384" s="23" t="s">
        <v>128</v>
      </c>
    </row>
    <row r="385" spans="1:2" x14ac:dyDescent="0.2">
      <c r="A385" s="69">
        <v>75580</v>
      </c>
      <c r="B385" s="23" t="s">
        <v>129</v>
      </c>
    </row>
    <row r="386" spans="1:2" x14ac:dyDescent="0.2">
      <c r="A386" s="69">
        <v>75593</v>
      </c>
      <c r="B386" s="23" t="s">
        <v>130</v>
      </c>
    </row>
    <row r="387" spans="1:2" x14ac:dyDescent="0.2">
      <c r="A387" s="69">
        <v>75594</v>
      </c>
      <c r="B387" s="23" t="s">
        <v>131</v>
      </c>
    </row>
    <row r="388" spans="1:2" x14ac:dyDescent="0.2">
      <c r="A388" s="69">
        <v>75595</v>
      </c>
      <c r="B388" s="23" t="s">
        <v>132</v>
      </c>
    </row>
    <row r="389" spans="1:2" x14ac:dyDescent="0.2">
      <c r="A389" s="69">
        <v>75601</v>
      </c>
      <c r="B389" s="23" t="s">
        <v>361</v>
      </c>
    </row>
    <row r="390" spans="1:2" x14ac:dyDescent="0.2">
      <c r="A390" s="69">
        <v>75602</v>
      </c>
      <c r="B390" s="23" t="s">
        <v>362</v>
      </c>
    </row>
    <row r="391" spans="1:2" x14ac:dyDescent="0.2">
      <c r="A391" s="69">
        <v>75603</v>
      </c>
      <c r="B391" s="23" t="s">
        <v>363</v>
      </c>
    </row>
    <row r="392" spans="1:2" x14ac:dyDescent="0.2">
      <c r="A392" s="69">
        <v>75604</v>
      </c>
      <c r="B392" s="23" t="s">
        <v>364</v>
      </c>
    </row>
    <row r="393" spans="1:2" x14ac:dyDescent="0.2">
      <c r="A393" s="69">
        <v>75605</v>
      </c>
      <c r="B393" s="23" t="s">
        <v>365</v>
      </c>
    </row>
    <row r="394" spans="1:2" x14ac:dyDescent="0.2">
      <c r="A394" s="69">
        <v>75607</v>
      </c>
      <c r="B394" s="23" t="s">
        <v>366</v>
      </c>
    </row>
    <row r="395" spans="1:2" x14ac:dyDescent="0.2">
      <c r="A395" s="69">
        <v>75608</v>
      </c>
      <c r="B395" s="23" t="s">
        <v>367</v>
      </c>
    </row>
    <row r="396" spans="1:2" x14ac:dyDescent="0.2">
      <c r="A396" s="69">
        <v>75609</v>
      </c>
      <c r="B396" s="23" t="s">
        <v>368</v>
      </c>
    </row>
    <row r="397" spans="1:2" x14ac:dyDescent="0.2">
      <c r="A397" s="69">
        <v>75610</v>
      </c>
      <c r="B397" s="23" t="s">
        <v>369</v>
      </c>
    </row>
    <row r="398" spans="1:2" x14ac:dyDescent="0.2">
      <c r="A398" s="69">
        <v>75611</v>
      </c>
      <c r="B398" s="23" t="s">
        <v>370</v>
      </c>
    </row>
    <row r="399" spans="1:2" x14ac:dyDescent="0.2">
      <c r="A399" s="69">
        <v>75612</v>
      </c>
      <c r="B399" s="23" t="s">
        <v>371</v>
      </c>
    </row>
    <row r="400" spans="1:2" x14ac:dyDescent="0.2">
      <c r="A400" s="69">
        <v>75613</v>
      </c>
      <c r="B400" s="23" t="s">
        <v>372</v>
      </c>
    </row>
    <row r="401" spans="1:2" x14ac:dyDescent="0.2">
      <c r="A401" s="69">
        <v>75614</v>
      </c>
      <c r="B401" s="23" t="s">
        <v>373</v>
      </c>
    </row>
    <row r="402" spans="1:2" x14ac:dyDescent="0.2">
      <c r="A402" s="69">
        <v>75615</v>
      </c>
      <c r="B402" s="23" t="s">
        <v>374</v>
      </c>
    </row>
    <row r="403" spans="1:2" x14ac:dyDescent="0.2">
      <c r="A403" s="69">
        <v>75616</v>
      </c>
      <c r="B403" s="23" t="s">
        <v>375</v>
      </c>
    </row>
    <row r="404" spans="1:2" x14ac:dyDescent="0.2">
      <c r="A404" s="69">
        <v>75617</v>
      </c>
      <c r="B404" s="23" t="s">
        <v>376</v>
      </c>
    </row>
    <row r="405" spans="1:2" x14ac:dyDescent="0.2">
      <c r="A405" s="69">
        <v>75618</v>
      </c>
      <c r="B405" s="23" t="s">
        <v>377</v>
      </c>
    </row>
    <row r="406" spans="1:2" x14ac:dyDescent="0.2">
      <c r="A406" s="69">
        <v>75619</v>
      </c>
      <c r="B406" s="23" t="s">
        <v>378</v>
      </c>
    </row>
    <row r="407" spans="1:2" x14ac:dyDescent="0.2">
      <c r="A407" s="69">
        <v>75620</v>
      </c>
      <c r="B407" s="23" t="s">
        <v>379</v>
      </c>
    </row>
    <row r="408" spans="1:2" x14ac:dyDescent="0.2">
      <c r="A408" s="69">
        <v>75621</v>
      </c>
      <c r="B408" s="23" t="s">
        <v>380</v>
      </c>
    </row>
    <row r="409" spans="1:2" x14ac:dyDescent="0.2">
      <c r="A409" s="69">
        <v>75622</v>
      </c>
      <c r="B409" s="23" t="s">
        <v>381</v>
      </c>
    </row>
    <row r="410" spans="1:2" x14ac:dyDescent="0.2">
      <c r="A410" s="69">
        <v>75623</v>
      </c>
      <c r="B410" s="23" t="s">
        <v>382</v>
      </c>
    </row>
    <row r="411" spans="1:2" ht="13.5" customHeight="1" x14ac:dyDescent="0.2">
      <c r="A411" s="69">
        <v>75624</v>
      </c>
      <c r="B411" s="23" t="s">
        <v>383</v>
      </c>
    </row>
    <row r="412" spans="1:2" x14ac:dyDescent="0.2">
      <c r="A412" s="69">
        <v>75625</v>
      </c>
      <c r="B412" s="23" t="s">
        <v>384</v>
      </c>
    </row>
    <row r="413" spans="1:2" x14ac:dyDescent="0.2">
      <c r="A413" s="69">
        <v>75626</v>
      </c>
      <c r="B413" s="23" t="s">
        <v>385</v>
      </c>
    </row>
    <row r="414" spans="1:2" x14ac:dyDescent="0.2">
      <c r="A414" s="69">
        <v>75627</v>
      </c>
      <c r="B414" s="23" t="s">
        <v>386</v>
      </c>
    </row>
    <row r="415" spans="1:2" x14ac:dyDescent="0.2">
      <c r="A415" s="69">
        <v>75628</v>
      </c>
      <c r="B415" s="23" t="s">
        <v>387</v>
      </c>
    </row>
    <row r="416" spans="1:2" x14ac:dyDescent="0.2">
      <c r="A416" s="70">
        <v>75629</v>
      </c>
      <c r="B416" s="25" t="s">
        <v>1094</v>
      </c>
    </row>
    <row r="417" spans="1:2" x14ac:dyDescent="0.2">
      <c r="A417" s="70">
        <v>75630</v>
      </c>
      <c r="B417" s="25" t="s">
        <v>1095</v>
      </c>
    </row>
    <row r="418" spans="1:2" x14ac:dyDescent="0.2">
      <c r="A418" s="69">
        <v>75647</v>
      </c>
      <c r="B418" s="23" t="s">
        <v>112</v>
      </c>
    </row>
    <row r="419" spans="1:2" x14ac:dyDescent="0.2">
      <c r="A419" s="69">
        <v>75648</v>
      </c>
      <c r="B419" s="23" t="s">
        <v>388</v>
      </c>
    </row>
    <row r="420" spans="1:2" x14ac:dyDescent="0.2">
      <c r="A420" s="69">
        <v>75649</v>
      </c>
      <c r="B420" s="23" t="s">
        <v>112</v>
      </c>
    </row>
    <row r="421" spans="1:2" x14ac:dyDescent="0.2">
      <c r="A421" s="69">
        <v>75650</v>
      </c>
      <c r="B421" s="23" t="s">
        <v>389</v>
      </c>
    </row>
    <row r="422" spans="1:2" x14ac:dyDescent="0.2">
      <c r="A422" s="69">
        <v>75651</v>
      </c>
      <c r="B422" s="23" t="s">
        <v>390</v>
      </c>
    </row>
    <row r="423" spans="1:2" x14ac:dyDescent="0.2">
      <c r="A423" s="69">
        <v>75652</v>
      </c>
      <c r="B423" s="23" t="s">
        <v>391</v>
      </c>
    </row>
    <row r="424" spans="1:2" x14ac:dyDescent="0.2">
      <c r="A424" s="69">
        <v>75653</v>
      </c>
      <c r="B424" s="23" t="s">
        <v>392</v>
      </c>
    </row>
    <row r="425" spans="1:2" x14ac:dyDescent="0.2">
      <c r="A425" s="69">
        <v>75654</v>
      </c>
      <c r="B425" s="23" t="s">
        <v>393</v>
      </c>
    </row>
    <row r="426" spans="1:2" x14ac:dyDescent="0.2">
      <c r="A426" s="69">
        <v>75655</v>
      </c>
      <c r="B426" s="23" t="s">
        <v>394</v>
      </c>
    </row>
    <row r="427" spans="1:2" x14ac:dyDescent="0.2">
      <c r="A427" s="69">
        <v>75656</v>
      </c>
      <c r="B427" s="23" t="s">
        <v>395</v>
      </c>
    </row>
    <row r="428" spans="1:2" x14ac:dyDescent="0.2">
      <c r="A428" s="69">
        <v>75701</v>
      </c>
      <c r="B428" s="23" t="s">
        <v>396</v>
      </c>
    </row>
    <row r="429" spans="1:2" x14ac:dyDescent="0.2">
      <c r="A429" s="69">
        <v>75702</v>
      </c>
      <c r="B429" s="23" t="s">
        <v>397</v>
      </c>
    </row>
    <row r="430" spans="1:2" x14ac:dyDescent="0.2">
      <c r="A430" s="69">
        <v>75703</v>
      </c>
      <c r="B430" s="23" t="s">
        <v>398</v>
      </c>
    </row>
    <row r="431" spans="1:2" x14ac:dyDescent="0.2">
      <c r="A431" s="69">
        <v>75704</v>
      </c>
      <c r="B431" s="23" t="s">
        <v>399</v>
      </c>
    </row>
    <row r="432" spans="1:2" x14ac:dyDescent="0.2">
      <c r="A432" s="69">
        <v>75705</v>
      </c>
      <c r="B432" s="23" t="s">
        <v>400</v>
      </c>
    </row>
    <row r="433" spans="1:2" x14ac:dyDescent="0.2">
      <c r="A433" s="69">
        <v>75801</v>
      </c>
      <c r="B433" s="23" t="s">
        <v>401</v>
      </c>
    </row>
    <row r="434" spans="1:2" x14ac:dyDescent="0.2">
      <c r="A434" s="69">
        <v>75802</v>
      </c>
      <c r="B434" s="23" t="s">
        <v>402</v>
      </c>
    </row>
    <row r="435" spans="1:2" x14ac:dyDescent="0.2">
      <c r="A435" s="69">
        <v>75803</v>
      </c>
      <c r="B435" s="23" t="s">
        <v>403</v>
      </c>
    </row>
    <row r="436" spans="1:2" x14ac:dyDescent="0.2">
      <c r="A436" s="69">
        <v>75804</v>
      </c>
      <c r="B436" s="23" t="s">
        <v>404</v>
      </c>
    </row>
    <row r="437" spans="1:2" x14ac:dyDescent="0.2">
      <c r="A437" s="69">
        <v>75805</v>
      </c>
      <c r="B437" s="23" t="s">
        <v>405</v>
      </c>
    </row>
    <row r="438" spans="1:2" x14ac:dyDescent="0.2">
      <c r="A438" s="69">
        <v>75807</v>
      </c>
      <c r="B438" s="23" t="s">
        <v>406</v>
      </c>
    </row>
    <row r="439" spans="1:2" x14ac:dyDescent="0.2">
      <c r="A439" s="69">
        <v>75808</v>
      </c>
      <c r="B439" s="23" t="s">
        <v>407</v>
      </c>
    </row>
    <row r="440" spans="1:2" x14ac:dyDescent="0.2">
      <c r="A440" s="69">
        <v>75809</v>
      </c>
      <c r="B440" s="23" t="s">
        <v>408</v>
      </c>
    </row>
    <row r="441" spans="1:2" x14ac:dyDescent="0.2">
      <c r="A441" s="69">
        <v>75810</v>
      </c>
      <c r="B441" s="23" t="s">
        <v>409</v>
      </c>
    </row>
    <row r="442" spans="1:2" x14ac:dyDescent="0.2">
      <c r="A442" s="69">
        <v>75811</v>
      </c>
      <c r="B442" s="23" t="s">
        <v>410</v>
      </c>
    </row>
    <row r="443" spans="1:2" x14ac:dyDescent="0.2">
      <c r="A443" s="69">
        <v>75812</v>
      </c>
      <c r="B443" s="23" t="s">
        <v>411</v>
      </c>
    </row>
    <row r="444" spans="1:2" x14ac:dyDescent="0.2">
      <c r="A444" s="69">
        <v>75813</v>
      </c>
      <c r="B444" s="23" t="s">
        <v>412</v>
      </c>
    </row>
    <row r="445" spans="1:2" x14ac:dyDescent="0.2">
      <c r="A445" s="69">
        <v>75814</v>
      </c>
      <c r="B445" s="23" t="s">
        <v>413</v>
      </c>
    </row>
    <row r="446" spans="1:2" x14ac:dyDescent="0.2">
      <c r="A446" s="69">
        <v>75815</v>
      </c>
      <c r="B446" s="23" t="s">
        <v>414</v>
      </c>
    </row>
    <row r="447" spans="1:2" x14ac:dyDescent="0.2">
      <c r="A447" s="69">
        <v>75816</v>
      </c>
      <c r="B447" s="23" t="s">
        <v>415</v>
      </c>
    </row>
    <row r="448" spans="1:2" x14ac:dyDescent="0.2">
      <c r="A448" s="69">
        <v>75817</v>
      </c>
      <c r="B448" s="23" t="s">
        <v>416</v>
      </c>
    </row>
    <row r="449" spans="1:2" x14ac:dyDescent="0.2">
      <c r="A449" s="69">
        <v>75818</v>
      </c>
      <c r="B449" s="23" t="s">
        <v>417</v>
      </c>
    </row>
    <row r="450" spans="1:2" x14ac:dyDescent="0.2">
      <c r="A450" s="69">
        <v>75820</v>
      </c>
      <c r="B450" s="23" t="s">
        <v>418</v>
      </c>
    </row>
    <row r="451" spans="1:2" x14ac:dyDescent="0.2">
      <c r="A451" s="69">
        <v>75821</v>
      </c>
      <c r="B451" s="23" t="s">
        <v>419</v>
      </c>
    </row>
    <row r="452" spans="1:2" x14ac:dyDescent="0.2">
      <c r="A452" s="69">
        <v>75822</v>
      </c>
      <c r="B452" s="23" t="s">
        <v>420</v>
      </c>
    </row>
    <row r="453" spans="1:2" x14ac:dyDescent="0.2">
      <c r="A453" s="69">
        <v>75823</v>
      </c>
      <c r="B453" s="23" t="s">
        <v>421</v>
      </c>
    </row>
    <row r="454" spans="1:2" x14ac:dyDescent="0.2">
      <c r="A454" s="69">
        <v>75824</v>
      </c>
      <c r="B454" s="23" t="s">
        <v>422</v>
      </c>
    </row>
    <row r="455" spans="1:2" x14ac:dyDescent="0.2">
      <c r="A455" s="69">
        <v>75831</v>
      </c>
      <c r="B455" s="23" t="s">
        <v>423</v>
      </c>
    </row>
    <row r="456" spans="1:2" x14ac:dyDescent="0.2">
      <c r="A456" s="69">
        <v>75832</v>
      </c>
      <c r="B456" s="23" t="s">
        <v>424</v>
      </c>
    </row>
    <row r="457" spans="1:2" x14ac:dyDescent="0.2">
      <c r="A457" s="69">
        <v>75833</v>
      </c>
      <c r="B457" s="23" t="s">
        <v>425</v>
      </c>
    </row>
    <row r="458" spans="1:2" x14ac:dyDescent="0.2">
      <c r="A458" s="69">
        <v>75850</v>
      </c>
      <c r="B458" s="23" t="s">
        <v>426</v>
      </c>
    </row>
    <row r="459" spans="1:2" x14ac:dyDescent="0.2">
      <c r="A459" s="69">
        <v>75860</v>
      </c>
      <c r="B459" s="23" t="s">
        <v>427</v>
      </c>
    </row>
    <row r="460" spans="1:2" x14ac:dyDescent="0.2">
      <c r="A460" s="69">
        <v>75861</v>
      </c>
      <c r="B460" s="23" t="s">
        <v>428</v>
      </c>
    </row>
    <row r="461" spans="1:2" x14ac:dyDescent="0.2">
      <c r="A461" s="69">
        <v>75862</v>
      </c>
      <c r="B461" s="23" t="s">
        <v>429</v>
      </c>
    </row>
    <row r="462" spans="1:2" x14ac:dyDescent="0.2">
      <c r="A462" s="69">
        <v>80101</v>
      </c>
      <c r="B462" s="23" t="s">
        <v>430</v>
      </c>
    </row>
    <row r="463" spans="1:2" x14ac:dyDescent="0.2">
      <c r="A463" s="69">
        <v>80102</v>
      </c>
      <c r="B463" s="23" t="s">
        <v>431</v>
      </c>
    </row>
    <row r="464" spans="1:2" x14ac:dyDescent="0.2">
      <c r="A464" s="69">
        <v>80103</v>
      </c>
      <c r="B464" s="23" t="s">
        <v>432</v>
      </c>
    </row>
    <row r="465" spans="1:2" x14ac:dyDescent="0.2">
      <c r="A465" s="69">
        <v>80104</v>
      </c>
      <c r="B465" s="23" t="s">
        <v>433</v>
      </c>
    </row>
    <row r="466" spans="1:2" x14ac:dyDescent="0.2">
      <c r="A466" s="69">
        <v>80105</v>
      </c>
      <c r="B466" s="23" t="s">
        <v>434</v>
      </c>
    </row>
    <row r="467" spans="1:2" x14ac:dyDescent="0.2">
      <c r="A467" s="69">
        <v>80106</v>
      </c>
      <c r="B467" s="23" t="s">
        <v>435</v>
      </c>
    </row>
    <row r="468" spans="1:2" x14ac:dyDescent="0.2">
      <c r="A468" s="69">
        <v>80110</v>
      </c>
      <c r="B468" s="23" t="s">
        <v>436</v>
      </c>
    </row>
    <row r="469" spans="1:2" x14ac:dyDescent="0.2">
      <c r="A469" s="69">
        <v>80111</v>
      </c>
      <c r="B469" s="23" t="s">
        <v>437</v>
      </c>
    </row>
    <row r="470" spans="1:2" x14ac:dyDescent="0.2">
      <c r="A470" s="69">
        <v>80113</v>
      </c>
      <c r="B470" s="23" t="s">
        <v>438</v>
      </c>
    </row>
    <row r="471" spans="1:2" x14ac:dyDescent="0.2">
      <c r="A471" s="69">
        <v>80114</v>
      </c>
      <c r="B471" s="23" t="s">
        <v>439</v>
      </c>
    </row>
    <row r="472" spans="1:2" x14ac:dyDescent="0.2">
      <c r="A472" s="69">
        <v>80120</v>
      </c>
      <c r="B472" s="23" t="s">
        <v>440</v>
      </c>
    </row>
    <row r="473" spans="1:2" x14ac:dyDescent="0.2">
      <c r="A473" s="69">
        <v>80121</v>
      </c>
      <c r="B473" s="23" t="s">
        <v>441</v>
      </c>
    </row>
    <row r="474" spans="1:2" x14ac:dyDescent="0.2">
      <c r="A474" s="69">
        <v>80123</v>
      </c>
      <c r="B474" s="23" t="s">
        <v>442</v>
      </c>
    </row>
    <row r="475" spans="1:2" x14ac:dyDescent="0.2">
      <c r="A475" s="69">
        <v>80124</v>
      </c>
      <c r="B475" s="23" t="s">
        <v>443</v>
      </c>
    </row>
    <row r="476" spans="1:2" x14ac:dyDescent="0.2">
      <c r="A476" s="69">
        <v>80130</v>
      </c>
      <c r="B476" s="23" t="s">
        <v>444</v>
      </c>
    </row>
    <row r="477" spans="1:2" x14ac:dyDescent="0.2">
      <c r="A477" s="69">
        <v>80131</v>
      </c>
      <c r="B477" s="23" t="s">
        <v>445</v>
      </c>
    </row>
    <row r="478" spans="1:2" x14ac:dyDescent="0.2">
      <c r="A478" s="69">
        <v>80132</v>
      </c>
      <c r="B478" s="23" t="s">
        <v>446</v>
      </c>
    </row>
    <row r="479" spans="1:2" x14ac:dyDescent="0.2">
      <c r="A479" s="69">
        <v>80134</v>
      </c>
      <c r="B479" s="23" t="s">
        <v>447</v>
      </c>
    </row>
    <row r="480" spans="1:2" x14ac:dyDescent="0.2">
      <c r="A480" s="69">
        <v>80135</v>
      </c>
      <c r="B480" s="23" t="s">
        <v>448</v>
      </c>
    </row>
    <row r="481" spans="1:2" x14ac:dyDescent="0.2">
      <c r="A481" s="69">
        <v>80136</v>
      </c>
      <c r="B481" s="23" t="s">
        <v>449</v>
      </c>
    </row>
    <row r="482" spans="1:2" x14ac:dyDescent="0.2">
      <c r="A482" s="69">
        <v>80140</v>
      </c>
      <c r="B482" s="23" t="s">
        <v>450</v>
      </c>
    </row>
    <row r="483" spans="1:2" x14ac:dyDescent="0.2">
      <c r="A483" s="69">
        <v>80141</v>
      </c>
      <c r="B483" s="23" t="s">
        <v>451</v>
      </c>
    </row>
    <row r="484" spans="1:2" x14ac:dyDescent="0.2">
      <c r="A484" s="69">
        <v>80142</v>
      </c>
      <c r="B484" s="23" t="s">
        <v>452</v>
      </c>
    </row>
    <row r="485" spans="1:2" x14ac:dyDescent="0.2">
      <c r="A485" s="69">
        <v>80143</v>
      </c>
      <c r="B485" s="23" t="s">
        <v>453</v>
      </c>
    </row>
    <row r="486" spans="1:2" x14ac:dyDescent="0.2">
      <c r="A486" s="69">
        <v>80144</v>
      </c>
      <c r="B486" s="23" t="s">
        <v>454</v>
      </c>
    </row>
    <row r="487" spans="1:2" x14ac:dyDescent="0.2">
      <c r="A487" s="69">
        <v>80145</v>
      </c>
      <c r="B487" s="23" t="s">
        <v>271</v>
      </c>
    </row>
    <row r="488" spans="1:2" x14ac:dyDescent="0.2">
      <c r="A488" s="69">
        <v>80146</v>
      </c>
      <c r="B488" s="23" t="s">
        <v>455</v>
      </c>
    </row>
    <row r="489" spans="1:2" x14ac:dyDescent="0.2">
      <c r="A489" s="69">
        <v>80147</v>
      </c>
      <c r="B489" s="23" t="s">
        <v>456</v>
      </c>
    </row>
    <row r="490" spans="1:2" x14ac:dyDescent="0.2">
      <c r="A490" s="69">
        <v>80148</v>
      </c>
      <c r="B490" s="23" t="s">
        <v>457</v>
      </c>
    </row>
    <row r="491" spans="1:2" x14ac:dyDescent="0.2">
      <c r="A491" s="69">
        <v>80178</v>
      </c>
      <c r="B491" s="23" t="s">
        <v>127</v>
      </c>
    </row>
    <row r="492" spans="1:2" x14ac:dyDescent="0.2">
      <c r="A492" s="69">
        <v>80179</v>
      </c>
      <c r="B492" s="23" t="s">
        <v>128</v>
      </c>
    </row>
    <row r="493" spans="1:2" x14ac:dyDescent="0.2">
      <c r="A493" s="69">
        <v>80180</v>
      </c>
      <c r="B493" s="23" t="s">
        <v>129</v>
      </c>
    </row>
    <row r="494" spans="1:2" x14ac:dyDescent="0.2">
      <c r="A494" s="69">
        <v>80193</v>
      </c>
      <c r="B494" s="23" t="s">
        <v>130</v>
      </c>
    </row>
    <row r="495" spans="1:2" x14ac:dyDescent="0.2">
      <c r="A495" s="69">
        <v>80194</v>
      </c>
      <c r="B495" s="23" t="s">
        <v>131</v>
      </c>
    </row>
    <row r="496" spans="1:2" x14ac:dyDescent="0.2">
      <c r="A496" s="69">
        <v>80195</v>
      </c>
      <c r="B496" s="23" t="s">
        <v>132</v>
      </c>
    </row>
    <row r="497" spans="1:2" x14ac:dyDescent="0.2">
      <c r="A497" s="69">
        <v>80302</v>
      </c>
      <c r="B497" s="23" t="s">
        <v>458</v>
      </c>
    </row>
    <row r="498" spans="1:2" x14ac:dyDescent="0.2">
      <c r="A498" s="69">
        <v>80303</v>
      </c>
      <c r="B498" s="23" t="s">
        <v>459</v>
      </c>
    </row>
    <row r="499" spans="1:2" x14ac:dyDescent="0.2">
      <c r="A499" s="69">
        <v>80306</v>
      </c>
      <c r="B499" s="23" t="s">
        <v>460</v>
      </c>
    </row>
    <row r="500" spans="1:2" x14ac:dyDescent="0.2">
      <c r="A500" s="69">
        <v>80307</v>
      </c>
      <c r="B500" s="23" t="s">
        <v>461</v>
      </c>
    </row>
    <row r="501" spans="1:2" x14ac:dyDescent="0.2">
      <c r="A501" s="69">
        <v>80309</v>
      </c>
      <c r="B501" s="23" t="s">
        <v>462</v>
      </c>
    </row>
    <row r="502" spans="1:2" x14ac:dyDescent="0.2">
      <c r="A502" s="69">
        <v>80310</v>
      </c>
      <c r="B502" s="23" t="s">
        <v>463</v>
      </c>
    </row>
    <row r="503" spans="1:2" x14ac:dyDescent="0.2">
      <c r="A503" s="69">
        <v>80311</v>
      </c>
      <c r="B503" s="23" t="s">
        <v>464</v>
      </c>
    </row>
    <row r="504" spans="1:2" x14ac:dyDescent="0.2">
      <c r="A504" s="69">
        <v>80378</v>
      </c>
      <c r="B504" s="23" t="s">
        <v>127</v>
      </c>
    </row>
    <row r="505" spans="1:2" x14ac:dyDescent="0.2">
      <c r="A505" s="69">
        <v>80379</v>
      </c>
      <c r="B505" s="23" t="s">
        <v>128</v>
      </c>
    </row>
    <row r="506" spans="1:2" x14ac:dyDescent="0.2">
      <c r="A506" s="69">
        <v>80380</v>
      </c>
      <c r="B506" s="23" t="s">
        <v>129</v>
      </c>
    </row>
    <row r="507" spans="1:2" x14ac:dyDescent="0.2">
      <c r="A507" s="69">
        <v>80393</v>
      </c>
      <c r="B507" s="23" t="s">
        <v>130</v>
      </c>
    </row>
    <row r="508" spans="1:2" x14ac:dyDescent="0.2">
      <c r="A508" s="69">
        <v>80394</v>
      </c>
      <c r="B508" s="23" t="s">
        <v>131</v>
      </c>
    </row>
    <row r="509" spans="1:2" x14ac:dyDescent="0.2">
      <c r="A509" s="69">
        <v>80395</v>
      </c>
      <c r="B509" s="23" t="s">
        <v>132</v>
      </c>
    </row>
    <row r="510" spans="1:2" x14ac:dyDescent="0.2">
      <c r="A510" s="69">
        <v>85111</v>
      </c>
      <c r="B510" s="23" t="s">
        <v>465</v>
      </c>
    </row>
    <row r="511" spans="1:2" x14ac:dyDescent="0.2">
      <c r="A511" s="69">
        <v>85112</v>
      </c>
      <c r="B511" s="23" t="s">
        <v>466</v>
      </c>
    </row>
    <row r="512" spans="1:2" x14ac:dyDescent="0.2">
      <c r="A512" s="69">
        <v>85115</v>
      </c>
      <c r="B512" s="23" t="s">
        <v>467</v>
      </c>
    </row>
    <row r="513" spans="1:2" x14ac:dyDescent="0.2">
      <c r="A513" s="69">
        <v>85116</v>
      </c>
      <c r="B513" s="23" t="s">
        <v>468</v>
      </c>
    </row>
    <row r="514" spans="1:2" x14ac:dyDescent="0.2">
      <c r="A514" s="69">
        <v>85117</v>
      </c>
      <c r="B514" s="23" t="s">
        <v>469</v>
      </c>
    </row>
    <row r="515" spans="1:2" x14ac:dyDescent="0.2">
      <c r="A515" s="69">
        <v>85118</v>
      </c>
      <c r="B515" s="23" t="s">
        <v>470</v>
      </c>
    </row>
    <row r="516" spans="1:2" x14ac:dyDescent="0.2">
      <c r="A516" s="69">
        <v>85119</v>
      </c>
      <c r="B516" s="23" t="s">
        <v>471</v>
      </c>
    </row>
    <row r="517" spans="1:2" x14ac:dyDescent="0.2">
      <c r="A517" s="69">
        <v>85120</v>
      </c>
      <c r="B517" s="23" t="s">
        <v>472</v>
      </c>
    </row>
    <row r="518" spans="1:2" x14ac:dyDescent="0.2">
      <c r="A518" s="69">
        <v>85121</v>
      </c>
      <c r="B518" s="23" t="s">
        <v>473</v>
      </c>
    </row>
    <row r="519" spans="1:2" x14ac:dyDescent="0.2">
      <c r="A519" s="69">
        <v>85131</v>
      </c>
      <c r="B519" s="23" t="s">
        <v>474</v>
      </c>
    </row>
    <row r="520" spans="1:2" x14ac:dyDescent="0.2">
      <c r="A520" s="69">
        <v>85132</v>
      </c>
      <c r="B520" s="23" t="s">
        <v>475</v>
      </c>
    </row>
    <row r="521" spans="1:2" x14ac:dyDescent="0.2">
      <c r="A521" s="69">
        <v>85133</v>
      </c>
      <c r="B521" s="23" t="s">
        <v>476</v>
      </c>
    </row>
    <row r="522" spans="1:2" x14ac:dyDescent="0.2">
      <c r="A522" s="69">
        <v>85134</v>
      </c>
      <c r="B522" s="23" t="s">
        <v>477</v>
      </c>
    </row>
    <row r="523" spans="1:2" x14ac:dyDescent="0.2">
      <c r="A523" s="69">
        <v>85136</v>
      </c>
      <c r="B523" s="23" t="s">
        <v>478</v>
      </c>
    </row>
    <row r="524" spans="1:2" x14ac:dyDescent="0.2">
      <c r="A524" s="69">
        <v>85137</v>
      </c>
      <c r="B524" s="23" t="s">
        <v>479</v>
      </c>
    </row>
    <row r="525" spans="1:2" x14ac:dyDescent="0.2">
      <c r="A525" s="69">
        <v>85138</v>
      </c>
      <c r="B525" s="23" t="s">
        <v>112</v>
      </c>
    </row>
    <row r="526" spans="1:2" x14ac:dyDescent="0.2">
      <c r="A526" s="69">
        <v>85141</v>
      </c>
      <c r="B526" s="23" t="s">
        <v>480</v>
      </c>
    </row>
    <row r="527" spans="1:2" x14ac:dyDescent="0.2">
      <c r="A527" s="69">
        <v>85142</v>
      </c>
      <c r="B527" s="23" t="s">
        <v>481</v>
      </c>
    </row>
    <row r="528" spans="1:2" x14ac:dyDescent="0.2">
      <c r="A528" s="69">
        <v>85143</v>
      </c>
      <c r="B528" s="23" t="s">
        <v>482</v>
      </c>
    </row>
    <row r="529" spans="1:2" x14ac:dyDescent="0.2">
      <c r="A529" s="69">
        <v>85147</v>
      </c>
      <c r="B529" s="23" t="s">
        <v>483</v>
      </c>
    </row>
    <row r="530" spans="1:2" x14ac:dyDescent="0.2">
      <c r="A530" s="69">
        <v>85148</v>
      </c>
      <c r="B530" s="23" t="s">
        <v>484</v>
      </c>
    </row>
    <row r="531" spans="1:2" x14ac:dyDescent="0.2">
      <c r="A531" s="69">
        <v>85149</v>
      </c>
      <c r="B531" s="23" t="s">
        <v>485</v>
      </c>
    </row>
    <row r="532" spans="1:2" x14ac:dyDescent="0.2">
      <c r="A532" s="69">
        <v>85151</v>
      </c>
      <c r="B532" s="23" t="s">
        <v>486</v>
      </c>
    </row>
    <row r="533" spans="1:2" x14ac:dyDescent="0.2">
      <c r="A533" s="69">
        <v>85152</v>
      </c>
      <c r="B533" s="23" t="s">
        <v>487</v>
      </c>
    </row>
    <row r="534" spans="1:2" x14ac:dyDescent="0.2">
      <c r="A534" s="69">
        <v>85153</v>
      </c>
      <c r="B534" s="23" t="s">
        <v>488</v>
      </c>
    </row>
    <row r="535" spans="1:2" x14ac:dyDescent="0.2">
      <c r="A535" s="69">
        <v>85154</v>
      </c>
      <c r="B535" s="23" t="s">
        <v>489</v>
      </c>
    </row>
    <row r="536" spans="1:2" x14ac:dyDescent="0.2">
      <c r="A536" s="69">
        <v>85156</v>
      </c>
      <c r="B536" s="23" t="s">
        <v>490</v>
      </c>
    </row>
    <row r="537" spans="1:2" x14ac:dyDescent="0.2">
      <c r="A537" s="69">
        <v>85157</v>
      </c>
      <c r="B537" s="23" t="s">
        <v>491</v>
      </c>
    </row>
    <row r="538" spans="1:2" x14ac:dyDescent="0.2">
      <c r="A538" s="69">
        <v>85158</v>
      </c>
      <c r="B538" s="23" t="s">
        <v>492</v>
      </c>
    </row>
    <row r="539" spans="1:2" x14ac:dyDescent="0.2">
      <c r="A539" s="69">
        <v>85178</v>
      </c>
      <c r="B539" s="23" t="s">
        <v>127</v>
      </c>
    </row>
    <row r="540" spans="1:2" x14ac:dyDescent="0.2">
      <c r="A540" s="69">
        <v>85179</v>
      </c>
      <c r="B540" s="23" t="s">
        <v>128</v>
      </c>
    </row>
    <row r="541" spans="1:2" x14ac:dyDescent="0.2">
      <c r="A541" s="69">
        <v>85180</v>
      </c>
      <c r="B541" s="23" t="s">
        <v>129</v>
      </c>
    </row>
    <row r="542" spans="1:2" x14ac:dyDescent="0.2">
      <c r="A542" s="69">
        <v>85193</v>
      </c>
      <c r="B542" s="23" t="s">
        <v>130</v>
      </c>
    </row>
    <row r="543" spans="1:2" x14ac:dyDescent="0.2">
      <c r="A543" s="69">
        <v>85194</v>
      </c>
      <c r="B543" s="23" t="s">
        <v>131</v>
      </c>
    </row>
    <row r="544" spans="1:2" x14ac:dyDescent="0.2">
      <c r="A544" s="69">
        <v>85195</v>
      </c>
      <c r="B544" s="23" t="s">
        <v>132</v>
      </c>
    </row>
    <row r="545" spans="1:2" x14ac:dyDescent="0.2">
      <c r="A545" s="69">
        <v>85201</v>
      </c>
      <c r="B545" s="23" t="s">
        <v>493</v>
      </c>
    </row>
    <row r="546" spans="1:2" x14ac:dyDescent="0.2">
      <c r="A546" s="69">
        <v>85202</v>
      </c>
      <c r="B546" s="23" t="s">
        <v>494</v>
      </c>
    </row>
    <row r="547" spans="1:2" x14ac:dyDescent="0.2">
      <c r="A547" s="69">
        <v>85203</v>
      </c>
      <c r="B547" s="23" t="s">
        <v>495</v>
      </c>
    </row>
    <row r="548" spans="1:2" x14ac:dyDescent="0.2">
      <c r="A548" s="69">
        <v>85204</v>
      </c>
      <c r="B548" s="23" t="s">
        <v>496</v>
      </c>
    </row>
    <row r="549" spans="1:2" x14ac:dyDescent="0.2">
      <c r="A549" s="69">
        <v>85205</v>
      </c>
      <c r="B549" s="23" t="s">
        <v>497</v>
      </c>
    </row>
    <row r="550" spans="1:2" x14ac:dyDescent="0.2">
      <c r="A550" s="70">
        <v>85206</v>
      </c>
      <c r="B550" s="25" t="s">
        <v>1096</v>
      </c>
    </row>
    <row r="551" spans="1:2" x14ac:dyDescent="0.2">
      <c r="A551" s="69">
        <v>85212</v>
      </c>
      <c r="B551" s="23" t="s">
        <v>498</v>
      </c>
    </row>
    <row r="552" spans="1:2" x14ac:dyDescent="0.2">
      <c r="A552" s="69">
        <v>85213</v>
      </c>
      <c r="B552" s="23" t="s">
        <v>499</v>
      </c>
    </row>
    <row r="553" spans="1:2" x14ac:dyDescent="0.2">
      <c r="A553" s="69">
        <v>85214</v>
      </c>
      <c r="B553" s="23" t="s">
        <v>500</v>
      </c>
    </row>
    <row r="554" spans="1:2" x14ac:dyDescent="0.2">
      <c r="A554" s="69">
        <v>85215</v>
      </c>
      <c r="B554" s="23" t="s">
        <v>501</v>
      </c>
    </row>
    <row r="555" spans="1:2" x14ac:dyDescent="0.2">
      <c r="A555" s="69">
        <v>85216</v>
      </c>
      <c r="B555" s="23" t="s">
        <v>502</v>
      </c>
    </row>
    <row r="556" spans="1:2" x14ac:dyDescent="0.2">
      <c r="A556" s="69">
        <v>85217</v>
      </c>
      <c r="B556" s="23" t="s">
        <v>503</v>
      </c>
    </row>
    <row r="557" spans="1:2" x14ac:dyDescent="0.2">
      <c r="A557" s="69">
        <v>85218</v>
      </c>
      <c r="B557" s="23" t="s">
        <v>504</v>
      </c>
    </row>
    <row r="558" spans="1:2" x14ac:dyDescent="0.2">
      <c r="A558" s="69">
        <v>85219</v>
      </c>
      <c r="B558" s="23" t="s">
        <v>505</v>
      </c>
    </row>
    <row r="559" spans="1:2" x14ac:dyDescent="0.2">
      <c r="A559" s="69">
        <v>85220</v>
      </c>
      <c r="B559" s="23" t="s">
        <v>506</v>
      </c>
    </row>
    <row r="560" spans="1:2" x14ac:dyDescent="0.2">
      <c r="A560" s="69">
        <v>85226</v>
      </c>
      <c r="B560" s="23" t="s">
        <v>507</v>
      </c>
    </row>
    <row r="561" spans="1:2" x14ac:dyDescent="0.2">
      <c r="A561" s="69">
        <v>85228</v>
      </c>
      <c r="B561" s="23" t="s">
        <v>508</v>
      </c>
    </row>
    <row r="562" spans="1:2" x14ac:dyDescent="0.2">
      <c r="A562" s="69">
        <v>85231</v>
      </c>
      <c r="B562" s="23" t="s">
        <v>509</v>
      </c>
    </row>
    <row r="563" spans="1:2" x14ac:dyDescent="0.2">
      <c r="A563" s="69">
        <v>85232</v>
      </c>
      <c r="B563" s="23" t="s">
        <v>510</v>
      </c>
    </row>
    <row r="564" spans="1:2" x14ac:dyDescent="0.2">
      <c r="A564" s="69">
        <v>85233</v>
      </c>
      <c r="B564" s="23" t="s">
        <v>455</v>
      </c>
    </row>
    <row r="565" spans="1:2" x14ac:dyDescent="0.2">
      <c r="A565" s="69">
        <v>85234</v>
      </c>
      <c r="B565" s="23" t="s">
        <v>511</v>
      </c>
    </row>
    <row r="566" spans="1:2" x14ac:dyDescent="0.2">
      <c r="A566" s="69">
        <v>85278</v>
      </c>
      <c r="B566" s="23" t="s">
        <v>127</v>
      </c>
    </row>
    <row r="567" spans="1:2" x14ac:dyDescent="0.2">
      <c r="A567" s="69">
        <v>85279</v>
      </c>
      <c r="B567" s="23" t="s">
        <v>128</v>
      </c>
    </row>
    <row r="568" spans="1:2" x14ac:dyDescent="0.2">
      <c r="A568" s="69">
        <v>85280</v>
      </c>
      <c r="B568" s="23" t="s">
        <v>129</v>
      </c>
    </row>
    <row r="569" spans="1:2" x14ac:dyDescent="0.2">
      <c r="A569" s="69">
        <v>85293</v>
      </c>
      <c r="B569" s="23" t="s">
        <v>130</v>
      </c>
    </row>
    <row r="570" spans="1:2" x14ac:dyDescent="0.2">
      <c r="A570" s="69">
        <v>85294</v>
      </c>
      <c r="B570" s="23" t="s">
        <v>131</v>
      </c>
    </row>
    <row r="571" spans="1:2" x14ac:dyDescent="0.2">
      <c r="A571" s="69">
        <v>85295</v>
      </c>
      <c r="B571" s="23" t="s">
        <v>132</v>
      </c>
    </row>
    <row r="572" spans="1:2" x14ac:dyDescent="0.2">
      <c r="A572" s="69">
        <v>85305</v>
      </c>
      <c r="B572" s="23" t="s">
        <v>512</v>
      </c>
    </row>
    <row r="573" spans="1:2" x14ac:dyDescent="0.2">
      <c r="A573" s="69">
        <v>85306</v>
      </c>
      <c r="B573" s="23" t="s">
        <v>513</v>
      </c>
    </row>
    <row r="574" spans="1:2" x14ac:dyDescent="0.2">
      <c r="A574" s="69">
        <v>85307</v>
      </c>
      <c r="B574" s="23" t="s">
        <v>514</v>
      </c>
    </row>
    <row r="575" spans="1:2" x14ac:dyDescent="0.2">
      <c r="A575" s="69">
        <v>85311</v>
      </c>
      <c r="B575" s="23" t="s">
        <v>515</v>
      </c>
    </row>
    <row r="576" spans="1:2" x14ac:dyDescent="0.2">
      <c r="A576" s="69">
        <v>85321</v>
      </c>
      <c r="B576" s="23" t="s">
        <v>516</v>
      </c>
    </row>
    <row r="577" spans="1:2" x14ac:dyDescent="0.2">
      <c r="A577" s="69">
        <v>85322</v>
      </c>
      <c r="B577" s="23" t="s">
        <v>517</v>
      </c>
    </row>
    <row r="578" spans="1:2" x14ac:dyDescent="0.2">
      <c r="A578" s="69">
        <v>85323</v>
      </c>
      <c r="B578" s="23" t="s">
        <v>518</v>
      </c>
    </row>
    <row r="579" spans="1:2" x14ac:dyDescent="0.2">
      <c r="A579" s="69">
        <v>85324</v>
      </c>
      <c r="B579" s="23" t="s">
        <v>519</v>
      </c>
    </row>
    <row r="580" spans="1:2" x14ac:dyDescent="0.2">
      <c r="A580" s="69">
        <v>85325</v>
      </c>
      <c r="B580" s="23" t="s">
        <v>520</v>
      </c>
    </row>
    <row r="581" spans="1:2" x14ac:dyDescent="0.2">
      <c r="A581" s="69">
        <v>85329</v>
      </c>
      <c r="B581" s="23" t="s">
        <v>521</v>
      </c>
    </row>
    <row r="582" spans="1:2" x14ac:dyDescent="0.2">
      <c r="A582" s="69">
        <v>85330</v>
      </c>
      <c r="B582" s="23" t="s">
        <v>522</v>
      </c>
    </row>
    <row r="583" spans="1:2" x14ac:dyDescent="0.2">
      <c r="A583" s="69">
        <v>85332</v>
      </c>
      <c r="B583" s="23" t="s">
        <v>523</v>
      </c>
    </row>
    <row r="584" spans="1:2" x14ac:dyDescent="0.2">
      <c r="A584" s="69">
        <v>85333</v>
      </c>
      <c r="B584" s="23" t="s">
        <v>524</v>
      </c>
    </row>
    <row r="585" spans="1:2" x14ac:dyDescent="0.2">
      <c r="A585" s="69">
        <v>85334</v>
      </c>
      <c r="B585" s="23" t="s">
        <v>525</v>
      </c>
    </row>
    <row r="586" spans="1:2" x14ac:dyDescent="0.2">
      <c r="A586" s="69">
        <v>85335</v>
      </c>
      <c r="B586" s="23" t="s">
        <v>526</v>
      </c>
    </row>
    <row r="587" spans="1:2" x14ac:dyDescent="0.2">
      <c r="A587" s="69">
        <v>85336</v>
      </c>
      <c r="B587" s="23" t="s">
        <v>527</v>
      </c>
    </row>
    <row r="588" spans="1:2" x14ac:dyDescent="0.2">
      <c r="A588" s="69">
        <v>85347</v>
      </c>
      <c r="B588" s="23" t="s">
        <v>528</v>
      </c>
    </row>
    <row r="589" spans="1:2" x14ac:dyDescent="0.2">
      <c r="A589" s="69">
        <v>85378</v>
      </c>
      <c r="B589" s="23" t="s">
        <v>127</v>
      </c>
    </row>
    <row r="590" spans="1:2" x14ac:dyDescent="0.2">
      <c r="A590" s="69">
        <v>85379</v>
      </c>
      <c r="B590" s="23" t="s">
        <v>128</v>
      </c>
    </row>
    <row r="591" spans="1:2" x14ac:dyDescent="0.2">
      <c r="A591" s="69">
        <v>85380</v>
      </c>
      <c r="B591" s="23" t="s">
        <v>129</v>
      </c>
    </row>
    <row r="592" spans="1:2" x14ac:dyDescent="0.2">
      <c r="A592" s="69">
        <v>85393</v>
      </c>
      <c r="B592" s="23" t="s">
        <v>130</v>
      </c>
    </row>
    <row r="593" spans="1:2" x14ac:dyDescent="0.2">
      <c r="A593" s="69">
        <v>85394</v>
      </c>
      <c r="B593" s="23" t="s">
        <v>131</v>
      </c>
    </row>
    <row r="594" spans="1:2" x14ac:dyDescent="0.2">
      <c r="A594" s="69">
        <v>85395</v>
      </c>
      <c r="B594" s="23" t="s">
        <v>132</v>
      </c>
    </row>
    <row r="595" spans="1:2" x14ac:dyDescent="0.2">
      <c r="A595" s="69">
        <v>85401</v>
      </c>
      <c r="B595" s="23" t="s">
        <v>529</v>
      </c>
    </row>
    <row r="596" spans="1:2" x14ac:dyDescent="0.2">
      <c r="A596" s="69">
        <v>85402</v>
      </c>
      <c r="B596" s="23" t="s">
        <v>530</v>
      </c>
    </row>
    <row r="597" spans="1:2" x14ac:dyDescent="0.2">
      <c r="A597" s="69">
        <v>85403</v>
      </c>
      <c r="B597" s="23" t="s">
        <v>531</v>
      </c>
    </row>
    <row r="598" spans="1:2" x14ac:dyDescent="0.2">
      <c r="A598" s="69">
        <v>85404</v>
      </c>
      <c r="B598" s="23" t="s">
        <v>532</v>
      </c>
    </row>
    <row r="599" spans="1:2" x14ac:dyDescent="0.2">
      <c r="A599" s="69">
        <v>85406</v>
      </c>
      <c r="B599" s="23" t="s">
        <v>533</v>
      </c>
    </row>
    <row r="600" spans="1:2" x14ac:dyDescent="0.2">
      <c r="A600" s="69">
        <v>85407</v>
      </c>
      <c r="B600" s="23" t="s">
        <v>534</v>
      </c>
    </row>
    <row r="601" spans="1:2" x14ac:dyDescent="0.2">
      <c r="A601" s="69">
        <v>85410</v>
      </c>
      <c r="B601" s="23" t="s">
        <v>535</v>
      </c>
    </row>
    <row r="602" spans="1:2" x14ac:dyDescent="0.2">
      <c r="A602" s="69">
        <v>85411</v>
      </c>
      <c r="B602" s="23" t="s">
        <v>536</v>
      </c>
    </row>
    <row r="603" spans="1:2" x14ac:dyDescent="0.2">
      <c r="A603" s="69">
        <v>85412</v>
      </c>
      <c r="B603" s="23" t="s">
        <v>537</v>
      </c>
    </row>
    <row r="604" spans="1:2" x14ac:dyDescent="0.2">
      <c r="A604" s="69">
        <v>85413</v>
      </c>
      <c r="B604" s="23" t="s">
        <v>538</v>
      </c>
    </row>
    <row r="605" spans="1:2" x14ac:dyDescent="0.2">
      <c r="A605" s="69">
        <v>85415</v>
      </c>
      <c r="B605" s="23" t="s">
        <v>539</v>
      </c>
    </row>
    <row r="606" spans="1:2" x14ac:dyDescent="0.2">
      <c r="A606" s="69">
        <v>85417</v>
      </c>
      <c r="B606" s="23" t="s">
        <v>540</v>
      </c>
    </row>
    <row r="607" spans="1:2" x14ac:dyDescent="0.2">
      <c r="A607" s="69">
        <v>85418</v>
      </c>
      <c r="B607" s="23" t="s">
        <v>541</v>
      </c>
    </row>
    <row r="608" spans="1:2" x14ac:dyDescent="0.2">
      <c r="A608" s="69">
        <v>85419</v>
      </c>
      <c r="B608" s="23" t="s">
        <v>542</v>
      </c>
    </row>
    <row r="609" spans="1:2" x14ac:dyDescent="0.2">
      <c r="A609" s="69">
        <v>85420</v>
      </c>
      <c r="B609" s="23" t="s">
        <v>543</v>
      </c>
    </row>
    <row r="610" spans="1:2" x14ac:dyDescent="0.2">
      <c r="A610" s="69">
        <v>85421</v>
      </c>
      <c r="B610" s="23" t="s">
        <v>544</v>
      </c>
    </row>
    <row r="611" spans="1:2" x14ac:dyDescent="0.2">
      <c r="A611" s="69">
        <v>85446</v>
      </c>
      <c r="B611" s="23" t="s">
        <v>455</v>
      </c>
    </row>
    <row r="612" spans="1:2" x14ac:dyDescent="0.2">
      <c r="A612" s="69">
        <v>85478</v>
      </c>
      <c r="B612" s="23" t="s">
        <v>127</v>
      </c>
    </row>
    <row r="613" spans="1:2" x14ac:dyDescent="0.2">
      <c r="A613" s="69">
        <v>85479</v>
      </c>
      <c r="B613" s="23" t="s">
        <v>128</v>
      </c>
    </row>
    <row r="614" spans="1:2" x14ac:dyDescent="0.2">
      <c r="A614" s="69">
        <v>85480</v>
      </c>
      <c r="B614" s="23" t="s">
        <v>129</v>
      </c>
    </row>
    <row r="615" spans="1:2" x14ac:dyDescent="0.2">
      <c r="A615" s="69">
        <v>85493</v>
      </c>
      <c r="B615" s="23" t="s">
        <v>130</v>
      </c>
    </row>
    <row r="616" spans="1:2" x14ac:dyDescent="0.2">
      <c r="A616" s="69">
        <v>85494</v>
      </c>
      <c r="B616" s="23" t="s">
        <v>131</v>
      </c>
    </row>
    <row r="617" spans="1:2" x14ac:dyDescent="0.2">
      <c r="A617" s="69">
        <v>85495</v>
      </c>
      <c r="B617" s="23" t="s">
        <v>132</v>
      </c>
    </row>
    <row r="618" spans="1:2" x14ac:dyDescent="0.2">
      <c r="A618" s="69">
        <v>90001</v>
      </c>
      <c r="B618" s="23" t="s">
        <v>545</v>
      </c>
    </row>
    <row r="619" spans="1:2" x14ac:dyDescent="0.2">
      <c r="A619" s="69">
        <v>90002</v>
      </c>
      <c r="B619" s="23" t="s">
        <v>546</v>
      </c>
    </row>
    <row r="620" spans="1:2" x14ac:dyDescent="0.2">
      <c r="A620" s="69">
        <v>90003</v>
      </c>
      <c r="B620" s="23" t="s">
        <v>547</v>
      </c>
    </row>
    <row r="621" spans="1:2" x14ac:dyDescent="0.2">
      <c r="A621" s="69">
        <v>90004</v>
      </c>
      <c r="B621" s="23" t="s">
        <v>548</v>
      </c>
    </row>
    <row r="622" spans="1:2" x14ac:dyDescent="0.2">
      <c r="A622" s="69">
        <v>90005</v>
      </c>
      <c r="B622" s="23" t="s">
        <v>549</v>
      </c>
    </row>
    <row r="623" spans="1:2" x14ac:dyDescent="0.2">
      <c r="A623" s="69">
        <v>90006</v>
      </c>
      <c r="B623" s="23" t="s">
        <v>550</v>
      </c>
    </row>
    <row r="624" spans="1:2" x14ac:dyDescent="0.2">
      <c r="A624" s="69">
        <v>90007</v>
      </c>
      <c r="B624" s="23" t="s">
        <v>551</v>
      </c>
    </row>
    <row r="625" spans="1:2" x14ac:dyDescent="0.2">
      <c r="A625" s="69">
        <v>90008</v>
      </c>
      <c r="B625" s="23" t="s">
        <v>552</v>
      </c>
    </row>
    <row r="626" spans="1:2" x14ac:dyDescent="0.2">
      <c r="A626" s="69">
        <v>90009</v>
      </c>
      <c r="B626" s="23" t="s">
        <v>553</v>
      </c>
    </row>
    <row r="627" spans="1:2" x14ac:dyDescent="0.2">
      <c r="A627" s="69">
        <v>90010</v>
      </c>
      <c r="B627" s="23" t="s">
        <v>112</v>
      </c>
    </row>
    <row r="628" spans="1:2" x14ac:dyDescent="0.2">
      <c r="A628" s="69">
        <v>90011</v>
      </c>
      <c r="B628" s="23" t="s">
        <v>554</v>
      </c>
    </row>
    <row r="629" spans="1:2" x14ac:dyDescent="0.2">
      <c r="A629" s="69">
        <v>90012</v>
      </c>
      <c r="B629" s="23" t="s">
        <v>555</v>
      </c>
    </row>
    <row r="630" spans="1:2" x14ac:dyDescent="0.2">
      <c r="A630" s="69">
        <v>90013</v>
      </c>
      <c r="B630" s="23" t="s">
        <v>556</v>
      </c>
    </row>
    <row r="631" spans="1:2" x14ac:dyDescent="0.2">
      <c r="A631" s="69">
        <v>90014</v>
      </c>
      <c r="B631" s="23" t="s">
        <v>557</v>
      </c>
    </row>
    <row r="632" spans="1:2" x14ac:dyDescent="0.2">
      <c r="A632" s="69">
        <v>90015</v>
      </c>
      <c r="B632" s="23" t="s">
        <v>558</v>
      </c>
    </row>
    <row r="633" spans="1:2" x14ac:dyDescent="0.2">
      <c r="A633" s="69">
        <v>90016</v>
      </c>
      <c r="B633" s="23" t="s">
        <v>559</v>
      </c>
    </row>
    <row r="634" spans="1:2" x14ac:dyDescent="0.2">
      <c r="A634" s="69">
        <v>90017</v>
      </c>
      <c r="B634" s="23" t="s">
        <v>560</v>
      </c>
    </row>
    <row r="635" spans="1:2" x14ac:dyDescent="0.2">
      <c r="A635" s="69">
        <v>90018</v>
      </c>
      <c r="B635" s="23" t="s">
        <v>561</v>
      </c>
    </row>
    <row r="636" spans="1:2" x14ac:dyDescent="0.2">
      <c r="A636" s="69">
        <v>90019</v>
      </c>
      <c r="B636" s="23" t="s">
        <v>562</v>
      </c>
    </row>
    <row r="637" spans="1:2" x14ac:dyDescent="0.2">
      <c r="A637" s="69">
        <v>90020</v>
      </c>
      <c r="B637" s="23" t="s">
        <v>563</v>
      </c>
    </row>
    <row r="638" spans="1:2" x14ac:dyDescent="0.2">
      <c r="A638" s="69">
        <v>90021</v>
      </c>
      <c r="B638" s="23" t="s">
        <v>564</v>
      </c>
    </row>
    <row r="639" spans="1:2" x14ac:dyDescent="0.2">
      <c r="A639" s="69">
        <v>90022</v>
      </c>
      <c r="B639" s="23" t="s">
        <v>565</v>
      </c>
    </row>
    <row r="640" spans="1:2" x14ac:dyDescent="0.2">
      <c r="A640" s="69">
        <v>90023</v>
      </c>
      <c r="B640" s="23" t="s">
        <v>566</v>
      </c>
    </row>
    <row r="641" spans="1:2" x14ac:dyDescent="0.2">
      <c r="A641" s="67">
        <v>90024</v>
      </c>
      <c r="B641" s="25" t="s">
        <v>1097</v>
      </c>
    </row>
    <row r="642" spans="1:2" x14ac:dyDescent="0.2">
      <c r="A642" s="69">
        <v>90078</v>
      </c>
      <c r="B642" s="23" t="s">
        <v>127</v>
      </c>
    </row>
    <row r="643" spans="1:2" x14ac:dyDescent="0.2">
      <c r="A643" s="69">
        <v>90079</v>
      </c>
      <c r="B643" s="23" t="s">
        <v>128</v>
      </c>
    </row>
    <row r="644" spans="1:2" x14ac:dyDescent="0.2">
      <c r="A644" s="69">
        <v>90080</v>
      </c>
      <c r="B644" s="23" t="s">
        <v>129</v>
      </c>
    </row>
    <row r="645" spans="1:2" x14ac:dyDescent="0.2">
      <c r="A645" s="69">
        <v>90093</v>
      </c>
      <c r="B645" s="23" t="s">
        <v>130</v>
      </c>
    </row>
    <row r="646" spans="1:2" x14ac:dyDescent="0.2">
      <c r="A646" s="69">
        <v>90094</v>
      </c>
      <c r="B646" s="23" t="s">
        <v>131</v>
      </c>
    </row>
    <row r="647" spans="1:2" x14ac:dyDescent="0.2">
      <c r="A647" s="69">
        <v>90095</v>
      </c>
      <c r="B647" s="23" t="s">
        <v>132</v>
      </c>
    </row>
    <row r="648" spans="1:2" x14ac:dyDescent="0.2">
      <c r="A648" s="69">
        <v>92101</v>
      </c>
      <c r="B648" s="23" t="s">
        <v>567</v>
      </c>
    </row>
    <row r="649" spans="1:2" x14ac:dyDescent="0.2">
      <c r="A649" s="69">
        <v>92102</v>
      </c>
      <c r="B649" s="23" t="s">
        <v>568</v>
      </c>
    </row>
    <row r="650" spans="1:2" x14ac:dyDescent="0.2">
      <c r="A650" s="69">
        <v>92103</v>
      </c>
      <c r="B650" s="23" t="s">
        <v>569</v>
      </c>
    </row>
    <row r="651" spans="1:2" x14ac:dyDescent="0.2">
      <c r="A651" s="69">
        <v>92104</v>
      </c>
      <c r="B651" s="23" t="s">
        <v>570</v>
      </c>
    </row>
    <row r="652" spans="1:2" x14ac:dyDescent="0.2">
      <c r="A652" s="69">
        <v>92105</v>
      </c>
      <c r="B652" s="23" t="s">
        <v>571</v>
      </c>
    </row>
    <row r="653" spans="1:2" x14ac:dyDescent="0.2">
      <c r="A653" s="69">
        <v>92106</v>
      </c>
      <c r="B653" s="23" t="s">
        <v>572</v>
      </c>
    </row>
    <row r="654" spans="1:2" x14ac:dyDescent="0.2">
      <c r="A654" s="69">
        <v>92108</v>
      </c>
      <c r="B654" s="23" t="s">
        <v>573</v>
      </c>
    </row>
    <row r="655" spans="1:2" x14ac:dyDescent="0.2">
      <c r="A655" s="69">
        <v>92109</v>
      </c>
      <c r="B655" s="23" t="s">
        <v>574</v>
      </c>
    </row>
    <row r="656" spans="1:2" x14ac:dyDescent="0.2">
      <c r="A656" s="69">
        <v>92110</v>
      </c>
      <c r="B656" s="23" t="s">
        <v>575</v>
      </c>
    </row>
    <row r="657" spans="1:2" x14ac:dyDescent="0.2">
      <c r="A657" s="69">
        <v>92113</v>
      </c>
      <c r="B657" s="23" t="s">
        <v>576</v>
      </c>
    </row>
    <row r="658" spans="1:2" x14ac:dyDescent="0.2">
      <c r="A658" s="69">
        <v>92114</v>
      </c>
      <c r="B658" s="23" t="s">
        <v>577</v>
      </c>
    </row>
    <row r="659" spans="1:2" x14ac:dyDescent="0.2">
      <c r="A659" s="69">
        <v>92115</v>
      </c>
      <c r="B659" s="23" t="s">
        <v>578</v>
      </c>
    </row>
    <row r="660" spans="1:2" x14ac:dyDescent="0.2">
      <c r="A660" s="69">
        <v>92116</v>
      </c>
      <c r="B660" s="23" t="s">
        <v>579</v>
      </c>
    </row>
    <row r="661" spans="1:2" x14ac:dyDescent="0.2">
      <c r="A661" s="69">
        <v>92117</v>
      </c>
      <c r="B661" s="23" t="s">
        <v>580</v>
      </c>
    </row>
    <row r="662" spans="1:2" x14ac:dyDescent="0.2">
      <c r="A662" s="69">
        <v>92118</v>
      </c>
      <c r="B662" s="23" t="s">
        <v>581</v>
      </c>
    </row>
    <row r="663" spans="1:2" x14ac:dyDescent="0.2">
      <c r="A663" s="69">
        <v>92119</v>
      </c>
      <c r="B663" s="23" t="s">
        <v>582</v>
      </c>
    </row>
    <row r="664" spans="1:2" x14ac:dyDescent="0.2">
      <c r="A664" s="69">
        <v>92120</v>
      </c>
      <c r="B664" s="23" t="s">
        <v>583</v>
      </c>
    </row>
    <row r="665" spans="1:2" x14ac:dyDescent="0.2">
      <c r="A665" s="69">
        <v>92121</v>
      </c>
      <c r="B665" s="23" t="s">
        <v>584</v>
      </c>
    </row>
    <row r="666" spans="1:2" x14ac:dyDescent="0.2">
      <c r="A666" s="69">
        <v>92122</v>
      </c>
      <c r="B666" s="23" t="s">
        <v>585</v>
      </c>
    </row>
    <row r="667" spans="1:2" x14ac:dyDescent="0.2">
      <c r="A667" s="69">
        <v>92123</v>
      </c>
      <c r="B667" s="23" t="s">
        <v>586</v>
      </c>
    </row>
    <row r="668" spans="1:2" x14ac:dyDescent="0.2">
      <c r="A668" s="69">
        <v>92124</v>
      </c>
      <c r="B668" s="23" t="s">
        <v>587</v>
      </c>
    </row>
    <row r="669" spans="1:2" x14ac:dyDescent="0.2">
      <c r="A669" s="69">
        <v>92178</v>
      </c>
      <c r="B669" s="23" t="s">
        <v>127</v>
      </c>
    </row>
    <row r="670" spans="1:2" x14ac:dyDescent="0.2">
      <c r="A670" s="69">
        <v>92179</v>
      </c>
      <c r="B670" s="23" t="s">
        <v>128</v>
      </c>
    </row>
    <row r="671" spans="1:2" x14ac:dyDescent="0.2">
      <c r="A671" s="69">
        <v>92180</v>
      </c>
      <c r="B671" s="23" t="s">
        <v>129</v>
      </c>
    </row>
    <row r="672" spans="1:2" x14ac:dyDescent="0.2">
      <c r="A672" s="69">
        <v>92193</v>
      </c>
      <c r="B672" s="23" t="s">
        <v>130</v>
      </c>
    </row>
    <row r="673" spans="1:2" x14ac:dyDescent="0.2">
      <c r="A673" s="69">
        <v>92194</v>
      </c>
      <c r="B673" s="23" t="s">
        <v>131</v>
      </c>
    </row>
    <row r="674" spans="1:2" x14ac:dyDescent="0.2">
      <c r="A674" s="69">
        <v>92195</v>
      </c>
      <c r="B674" s="23" t="s">
        <v>132</v>
      </c>
    </row>
    <row r="675" spans="1:2" x14ac:dyDescent="0.2">
      <c r="A675" s="69">
        <v>92501</v>
      </c>
      <c r="B675" s="23" t="s">
        <v>588</v>
      </c>
    </row>
    <row r="676" spans="1:2" x14ac:dyDescent="0.2">
      <c r="A676" s="69">
        <v>92502</v>
      </c>
      <c r="B676" s="23" t="s">
        <v>589</v>
      </c>
    </row>
    <row r="677" spans="1:2" x14ac:dyDescent="0.2">
      <c r="A677" s="69">
        <v>92503</v>
      </c>
      <c r="B677" s="23" t="s">
        <v>590</v>
      </c>
    </row>
    <row r="678" spans="1:2" x14ac:dyDescent="0.2">
      <c r="A678" s="69">
        <v>92504</v>
      </c>
      <c r="B678" s="23" t="s">
        <v>591</v>
      </c>
    </row>
    <row r="679" spans="1:2" x14ac:dyDescent="0.2">
      <c r="A679" s="69">
        <v>92578</v>
      </c>
      <c r="B679" s="23" t="s">
        <v>127</v>
      </c>
    </row>
    <row r="680" spans="1:2" x14ac:dyDescent="0.2">
      <c r="A680" s="69">
        <v>92579</v>
      </c>
      <c r="B680" s="23" t="s">
        <v>128</v>
      </c>
    </row>
    <row r="681" spans="1:2" x14ac:dyDescent="0.2">
      <c r="A681" s="69">
        <v>92580</v>
      </c>
      <c r="B681" s="23" t="s">
        <v>129</v>
      </c>
    </row>
    <row r="682" spans="1:2" x14ac:dyDescent="0.2">
      <c r="A682" s="69">
        <v>92593</v>
      </c>
      <c r="B682" s="23" t="s">
        <v>130</v>
      </c>
    </row>
    <row r="683" spans="1:2" x14ac:dyDescent="0.2">
      <c r="A683" s="69">
        <v>92594</v>
      </c>
      <c r="B683" s="23" t="s">
        <v>131</v>
      </c>
    </row>
    <row r="684" spans="1:2" x14ac:dyDescent="0.2">
      <c r="A684" s="69">
        <v>92595</v>
      </c>
      <c r="B684" s="23" t="s">
        <v>132</v>
      </c>
    </row>
    <row r="685" spans="1:2" x14ac:dyDescent="0.2">
      <c r="A685" s="69">
        <v>92601</v>
      </c>
      <c r="B685" s="23" t="s">
        <v>592</v>
      </c>
    </row>
    <row r="686" spans="1:2" x14ac:dyDescent="0.2">
      <c r="A686" s="69">
        <v>92603</v>
      </c>
      <c r="B686" s="23" t="s">
        <v>593</v>
      </c>
    </row>
    <row r="687" spans="1:2" x14ac:dyDescent="0.2">
      <c r="A687" s="69">
        <v>92604</v>
      </c>
      <c r="B687" s="23" t="s">
        <v>594</v>
      </c>
    </row>
    <row r="688" spans="1:2" x14ac:dyDescent="0.2">
      <c r="A688" s="69">
        <v>92605</v>
      </c>
      <c r="B688" s="23" t="s">
        <v>595</v>
      </c>
    </row>
    <row r="689" spans="1:2" x14ac:dyDescent="0.2">
      <c r="A689" s="69">
        <v>92678</v>
      </c>
      <c r="B689" s="23" t="s">
        <v>127</v>
      </c>
    </row>
    <row r="690" spans="1:2" x14ac:dyDescent="0.2">
      <c r="A690" s="69">
        <v>92679</v>
      </c>
      <c r="B690" s="23" t="s">
        <v>128</v>
      </c>
    </row>
    <row r="691" spans="1:2" x14ac:dyDescent="0.2">
      <c r="A691" s="69">
        <v>92680</v>
      </c>
      <c r="B691" s="23" t="s">
        <v>129</v>
      </c>
    </row>
    <row r="692" spans="1:2" x14ac:dyDescent="0.2">
      <c r="A692" s="69">
        <v>92693</v>
      </c>
      <c r="B692" s="23" t="s">
        <v>130</v>
      </c>
    </row>
    <row r="693" spans="1:2" x14ac:dyDescent="0.2">
      <c r="A693" s="69">
        <v>92694</v>
      </c>
      <c r="B693" s="23" t="s">
        <v>131</v>
      </c>
    </row>
    <row r="694" spans="1:2" x14ac:dyDescent="0.2">
      <c r="A694" s="69">
        <v>92695</v>
      </c>
      <c r="B694" s="23" t="s">
        <v>132</v>
      </c>
    </row>
  </sheetData>
  <sheetProtection password="CF7A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2"/>
  <sheetViews>
    <sheetView workbookViewId="0">
      <selection sqref="A1:XFD1048576"/>
    </sheetView>
  </sheetViews>
  <sheetFormatPr defaultRowHeight="12.75" customHeight="1" x14ac:dyDescent="0.2"/>
  <cols>
    <col min="1" max="1" width="4" style="68" customWidth="1"/>
    <col min="2" max="2" width="183.28515625" style="33" customWidth="1"/>
    <col min="3" max="3" width="56.85546875" style="26" customWidth="1"/>
    <col min="4" max="256" width="56.85546875" customWidth="1"/>
  </cols>
  <sheetData>
    <row r="1" spans="1:3" s="81" customFormat="1" ht="12.75" customHeight="1" x14ac:dyDescent="0.2">
      <c r="A1" s="78">
        <v>1</v>
      </c>
      <c r="B1" s="79" t="s">
        <v>596</v>
      </c>
      <c r="C1" s="80"/>
    </row>
    <row r="2" spans="1:3" s="81" customFormat="1" ht="12.75" customHeight="1" x14ac:dyDescent="0.2">
      <c r="A2" s="78">
        <v>2</v>
      </c>
      <c r="B2" s="79" t="s">
        <v>597</v>
      </c>
      <c r="C2" s="80"/>
    </row>
    <row r="3" spans="1:3" s="81" customFormat="1" ht="12.75" customHeight="1" x14ac:dyDescent="0.2">
      <c r="A3" s="78">
        <v>3</v>
      </c>
      <c r="B3" s="79" t="s">
        <v>598</v>
      </c>
      <c r="C3" s="80"/>
    </row>
    <row r="4" spans="1:3" s="81" customFormat="1" ht="12.75" customHeight="1" x14ac:dyDescent="0.2">
      <c r="A4" s="78">
        <v>4</v>
      </c>
      <c r="B4" s="79" t="s">
        <v>599</v>
      </c>
      <c r="C4" s="80"/>
    </row>
    <row r="5" spans="1:3" s="81" customFormat="1" ht="12.75" customHeight="1" x14ac:dyDescent="0.2">
      <c r="A5" s="78">
        <v>5</v>
      </c>
      <c r="B5" s="79" t="s">
        <v>600</v>
      </c>
      <c r="C5" s="80"/>
    </row>
    <row r="6" spans="1:3" s="81" customFormat="1" ht="12.75" customHeight="1" x14ac:dyDescent="0.2">
      <c r="A6" s="78">
        <v>6</v>
      </c>
      <c r="B6" s="79" t="s">
        <v>601</v>
      </c>
      <c r="C6" s="80"/>
    </row>
    <row r="7" spans="1:3" s="81" customFormat="1" ht="12.75" customHeight="1" x14ac:dyDescent="0.2">
      <c r="A7" s="78">
        <v>7</v>
      </c>
      <c r="B7" s="79" t="s">
        <v>602</v>
      </c>
      <c r="C7" s="80"/>
    </row>
    <row r="8" spans="1:3" s="81" customFormat="1" ht="12.75" customHeight="1" x14ac:dyDescent="0.2">
      <c r="A8" s="78">
        <v>9</v>
      </c>
      <c r="B8" s="79" t="s">
        <v>603</v>
      </c>
      <c r="C8" s="80"/>
    </row>
    <row r="9" spans="1:3" s="81" customFormat="1" ht="12.75" customHeight="1" x14ac:dyDescent="0.2">
      <c r="A9" s="78">
        <v>11</v>
      </c>
      <c r="B9" s="79" t="s">
        <v>604</v>
      </c>
      <c r="C9" s="80"/>
    </row>
    <row r="10" spans="1:3" s="81" customFormat="1" ht="12.75" customHeight="1" x14ac:dyDescent="0.2">
      <c r="A10" s="78">
        <v>12</v>
      </c>
      <c r="B10" s="79" t="s">
        <v>605</v>
      </c>
      <c r="C10" s="80"/>
    </row>
    <row r="11" spans="1:3" s="81" customFormat="1" ht="12.75" customHeight="1" x14ac:dyDescent="0.2">
      <c r="A11" s="78">
        <v>13</v>
      </c>
      <c r="B11" s="79" t="s">
        <v>606</v>
      </c>
      <c r="C11" s="80"/>
    </row>
    <row r="12" spans="1:3" s="81" customFormat="1" ht="12.75" customHeight="1" x14ac:dyDescent="0.2">
      <c r="A12" s="78">
        <v>14</v>
      </c>
      <c r="B12" s="79" t="s">
        <v>607</v>
      </c>
      <c r="C12" s="80"/>
    </row>
    <row r="13" spans="1:3" s="81" customFormat="1" ht="12.75" customHeight="1" x14ac:dyDescent="0.2">
      <c r="A13" s="78">
        <v>15</v>
      </c>
      <c r="B13" s="79" t="s">
        <v>1098</v>
      </c>
      <c r="C13" s="80"/>
    </row>
    <row r="14" spans="1:3" s="81" customFormat="1" ht="12.75" customHeight="1" x14ac:dyDescent="0.2">
      <c r="A14" s="78">
        <v>31</v>
      </c>
      <c r="B14" s="79" t="s">
        <v>608</v>
      </c>
      <c r="C14" s="80"/>
    </row>
    <row r="15" spans="1:3" s="81" customFormat="1" ht="12.75" customHeight="1" x14ac:dyDescent="0.2">
      <c r="A15" s="78">
        <v>32</v>
      </c>
      <c r="B15" s="79" t="s">
        <v>609</v>
      </c>
      <c r="C15" s="80"/>
    </row>
    <row r="16" spans="1:3" s="81" customFormat="1" ht="12.75" customHeight="1" x14ac:dyDescent="0.2">
      <c r="A16" s="78">
        <v>33</v>
      </c>
      <c r="B16" s="79" t="s">
        <v>610</v>
      </c>
      <c r="C16" s="80"/>
    </row>
    <row r="17" spans="1:3" s="81" customFormat="1" ht="12.75" customHeight="1" x14ac:dyDescent="0.2">
      <c r="A17" s="78">
        <v>34</v>
      </c>
      <c r="B17" s="79" t="s">
        <v>611</v>
      </c>
      <c r="C17" s="80"/>
    </row>
    <row r="18" spans="1:3" s="81" customFormat="1" ht="12.75" customHeight="1" x14ac:dyDescent="0.2">
      <c r="A18" s="78">
        <v>35</v>
      </c>
      <c r="B18" s="79" t="s">
        <v>612</v>
      </c>
      <c r="C18" s="80"/>
    </row>
    <row r="19" spans="1:3" s="81" customFormat="1" ht="12.75" customHeight="1" x14ac:dyDescent="0.2">
      <c r="A19" s="78">
        <v>36</v>
      </c>
      <c r="B19" s="79" t="s">
        <v>613</v>
      </c>
      <c r="C19" s="80"/>
    </row>
    <row r="20" spans="1:3" s="81" customFormat="1" ht="12.75" customHeight="1" x14ac:dyDescent="0.2">
      <c r="A20" s="78">
        <v>37</v>
      </c>
      <c r="B20" s="79" t="s">
        <v>614</v>
      </c>
      <c r="C20" s="80"/>
    </row>
    <row r="21" spans="1:3" s="81" customFormat="1" ht="12.75" customHeight="1" x14ac:dyDescent="0.2">
      <c r="A21" s="78">
        <v>39</v>
      </c>
      <c r="B21" s="79" t="s">
        <v>615</v>
      </c>
      <c r="C21" s="80"/>
    </row>
    <row r="22" spans="1:3" s="81" customFormat="1" ht="12.75" customHeight="1" x14ac:dyDescent="0.2">
      <c r="A22" s="78">
        <v>40</v>
      </c>
      <c r="B22" s="79" t="s">
        <v>616</v>
      </c>
      <c r="C22" s="80"/>
    </row>
    <row r="23" spans="1:3" s="81" customFormat="1" ht="12.75" customHeight="1" x14ac:dyDescent="0.2">
      <c r="A23" s="78">
        <v>41</v>
      </c>
      <c r="B23" s="79" t="s">
        <v>617</v>
      </c>
      <c r="C23" s="80"/>
    </row>
    <row r="24" spans="1:3" s="81" customFormat="1" ht="12.75" customHeight="1" x14ac:dyDescent="0.2">
      <c r="A24" s="78">
        <v>42</v>
      </c>
      <c r="B24" s="79" t="s">
        <v>618</v>
      </c>
      <c r="C24" s="80"/>
    </row>
    <row r="25" spans="1:3" s="81" customFormat="1" ht="12.75" customHeight="1" x14ac:dyDescent="0.2">
      <c r="A25" s="78">
        <v>43</v>
      </c>
      <c r="B25" s="79" t="s">
        <v>619</v>
      </c>
      <c r="C25" s="80"/>
    </row>
    <row r="26" spans="1:3" s="81" customFormat="1" ht="12.75" customHeight="1" x14ac:dyDescent="0.2">
      <c r="A26" s="78">
        <v>44</v>
      </c>
      <c r="B26" s="79" t="s">
        <v>620</v>
      </c>
      <c r="C26" s="80"/>
    </row>
    <row r="27" spans="1:3" s="81" customFormat="1" ht="12.75" customHeight="1" x14ac:dyDescent="0.2">
      <c r="A27" s="78">
        <v>46</v>
      </c>
      <c r="B27" s="79" t="s">
        <v>621</v>
      </c>
      <c r="C27" s="80"/>
    </row>
    <row r="28" spans="1:3" s="81" customFormat="1" ht="12.75" customHeight="1" x14ac:dyDescent="0.2">
      <c r="A28" s="78">
        <v>47</v>
      </c>
      <c r="B28" s="79" t="s">
        <v>622</v>
      </c>
      <c r="C28" s="80"/>
    </row>
    <row r="29" spans="1:3" s="81" customFormat="1" ht="12.75" customHeight="1" x14ac:dyDescent="0.2">
      <c r="A29" s="78">
        <v>48</v>
      </c>
      <c r="B29" s="79" t="s">
        <v>623</v>
      </c>
      <c r="C29" s="80"/>
    </row>
    <row r="30" spans="1:3" s="81" customFormat="1" ht="12.75" customHeight="1" x14ac:dyDescent="0.2">
      <c r="A30" s="78">
        <v>49</v>
      </c>
      <c r="B30" s="79" t="s">
        <v>624</v>
      </c>
      <c r="C30" s="80"/>
    </row>
    <row r="31" spans="1:3" s="81" customFormat="1" ht="12.75" customHeight="1" x14ac:dyDescent="0.2">
      <c r="A31" s="78">
        <v>50</v>
      </c>
      <c r="B31" s="79" t="s">
        <v>625</v>
      </c>
      <c r="C31" s="80"/>
    </row>
    <row r="32" spans="1:3" s="81" customFormat="1" ht="12.75" customHeight="1" x14ac:dyDescent="0.2">
      <c r="A32" s="78">
        <v>51</v>
      </c>
      <c r="B32" s="79" t="s">
        <v>626</v>
      </c>
      <c r="C32" s="80"/>
    </row>
    <row r="33" spans="1:3" s="81" customFormat="1" ht="12.75" customHeight="1" x14ac:dyDescent="0.2">
      <c r="A33" s="78">
        <v>52</v>
      </c>
      <c r="B33" s="79" t="s">
        <v>627</v>
      </c>
      <c r="C33" s="80"/>
    </row>
    <row r="34" spans="1:3" s="81" customFormat="1" ht="12.75" customHeight="1" x14ac:dyDescent="0.2">
      <c r="A34" s="78">
        <v>53</v>
      </c>
      <c r="B34" s="79" t="s">
        <v>628</v>
      </c>
      <c r="C34" s="80"/>
    </row>
    <row r="35" spans="1:3" s="81" customFormat="1" ht="12.75" customHeight="1" x14ac:dyDescent="0.2">
      <c r="A35" s="78">
        <v>54</v>
      </c>
      <c r="B35" s="79" t="s">
        <v>629</v>
      </c>
      <c r="C35" s="80"/>
    </row>
    <row r="36" spans="1:3" s="81" customFormat="1" ht="12.75" customHeight="1" x14ac:dyDescent="0.2">
      <c r="A36" s="78">
        <v>56</v>
      </c>
      <c r="B36" s="79" t="s">
        <v>630</v>
      </c>
      <c r="C36" s="80"/>
    </row>
    <row r="37" spans="1:3" s="81" customFormat="1" ht="12.75" customHeight="1" x14ac:dyDescent="0.2">
      <c r="A37" s="78">
        <v>57</v>
      </c>
      <c r="B37" s="79" t="s">
        <v>631</v>
      </c>
      <c r="C37" s="80"/>
    </row>
    <row r="38" spans="1:3" s="81" customFormat="1" ht="12.75" customHeight="1" x14ac:dyDescent="0.2">
      <c r="A38" s="78">
        <v>58</v>
      </c>
      <c r="B38" s="79" t="s">
        <v>632</v>
      </c>
      <c r="C38" s="80"/>
    </row>
    <row r="39" spans="1:3" s="81" customFormat="1" ht="12.75" customHeight="1" x14ac:dyDescent="0.2">
      <c r="A39" s="78">
        <v>59</v>
      </c>
      <c r="B39" s="79" t="s">
        <v>633</v>
      </c>
      <c r="C39" s="80"/>
    </row>
    <row r="40" spans="1:3" s="81" customFormat="1" ht="12.75" customHeight="1" x14ac:dyDescent="0.2">
      <c r="A40" s="78">
        <v>60</v>
      </c>
      <c r="B40" s="79" t="s">
        <v>634</v>
      </c>
      <c r="C40" s="80"/>
    </row>
    <row r="41" spans="1:3" s="81" customFormat="1" ht="12.75" customHeight="1" x14ac:dyDescent="0.2">
      <c r="A41" s="78">
        <v>68</v>
      </c>
      <c r="B41" s="79" t="s">
        <v>635</v>
      </c>
      <c r="C41" s="80"/>
    </row>
    <row r="42" spans="1:3" s="81" customFormat="1" ht="12.75" customHeight="1" x14ac:dyDescent="0.2">
      <c r="A42" s="78">
        <v>69</v>
      </c>
      <c r="B42" s="79" t="s">
        <v>636</v>
      </c>
      <c r="C42" s="80"/>
    </row>
    <row r="43" spans="1:3" s="81" customFormat="1" ht="12.75" customHeight="1" x14ac:dyDescent="0.2">
      <c r="A43" s="78">
        <v>70</v>
      </c>
      <c r="B43" s="79" t="s">
        <v>637</v>
      </c>
      <c r="C43" s="80"/>
    </row>
    <row r="44" spans="1:3" s="81" customFormat="1" ht="12.75" customHeight="1" x14ac:dyDescent="0.2">
      <c r="A44" s="78">
        <v>71</v>
      </c>
      <c r="B44" s="79" t="s">
        <v>638</v>
      </c>
      <c r="C44" s="80"/>
    </row>
    <row r="45" spans="1:3" s="81" customFormat="1" ht="12.75" customHeight="1" x14ac:dyDescent="0.2">
      <c r="A45" s="78">
        <v>72</v>
      </c>
      <c r="B45" s="79" t="s">
        <v>112</v>
      </c>
      <c r="C45" s="80"/>
    </row>
    <row r="46" spans="1:3" s="81" customFormat="1" ht="12.75" customHeight="1" x14ac:dyDescent="0.2">
      <c r="A46" s="78">
        <v>73</v>
      </c>
      <c r="B46" s="79" t="s">
        <v>1099</v>
      </c>
      <c r="C46" s="80"/>
    </row>
    <row r="47" spans="1:3" s="81" customFormat="1" ht="12.75" customHeight="1" x14ac:dyDescent="0.2">
      <c r="A47" s="78">
        <v>74</v>
      </c>
      <c r="B47" s="79" t="s">
        <v>639</v>
      </c>
      <c r="C47" s="80"/>
    </row>
    <row r="48" spans="1:3" s="81" customFormat="1" ht="12.75" customHeight="1" x14ac:dyDescent="0.2">
      <c r="A48" s="78">
        <v>75</v>
      </c>
      <c r="B48" s="79" t="s">
        <v>640</v>
      </c>
      <c r="C48" s="80"/>
    </row>
    <row r="49" spans="1:3" s="77" customFormat="1" ht="12.75" customHeight="1" x14ac:dyDescent="0.2">
      <c r="A49" s="74">
        <v>76</v>
      </c>
      <c r="B49" s="75" t="s">
        <v>641</v>
      </c>
      <c r="C49" s="76"/>
    </row>
    <row r="50" spans="1:3" s="77" customFormat="1" ht="12.75" customHeight="1" x14ac:dyDescent="0.2">
      <c r="A50" s="74">
        <v>77</v>
      </c>
      <c r="B50" s="75" t="s">
        <v>642</v>
      </c>
      <c r="C50" s="76"/>
    </row>
    <row r="51" spans="1:3" s="77" customFormat="1" ht="12.75" customHeight="1" x14ac:dyDescent="0.2">
      <c r="A51" s="74">
        <v>78</v>
      </c>
      <c r="B51" s="75" t="s">
        <v>643</v>
      </c>
      <c r="C51" s="76"/>
    </row>
    <row r="52" spans="1:3" s="81" customFormat="1" ht="12.75" customHeight="1" x14ac:dyDescent="0.2">
      <c r="A52" s="78">
        <v>79</v>
      </c>
      <c r="B52" s="79" t="s">
        <v>1100</v>
      </c>
      <c r="C52" s="80"/>
    </row>
    <row r="53" spans="1:3" s="81" customFormat="1" ht="12.75" customHeight="1" x14ac:dyDescent="0.2">
      <c r="A53" s="78">
        <v>81</v>
      </c>
      <c r="B53" s="79" t="s">
        <v>644</v>
      </c>
      <c r="C53" s="80"/>
    </row>
    <row r="54" spans="1:3" s="81" customFormat="1" ht="12.75" customHeight="1" x14ac:dyDescent="0.2">
      <c r="A54" s="78">
        <v>82</v>
      </c>
      <c r="B54" s="79" t="s">
        <v>645</v>
      </c>
      <c r="C54" s="80"/>
    </row>
    <row r="55" spans="1:3" s="81" customFormat="1" ht="12.75" customHeight="1" x14ac:dyDescent="0.2">
      <c r="A55" s="78">
        <v>83</v>
      </c>
      <c r="B55" s="79" t="s">
        <v>646</v>
      </c>
      <c r="C55" s="80"/>
    </row>
    <row r="56" spans="1:3" s="81" customFormat="1" ht="12.75" customHeight="1" x14ac:dyDescent="0.2">
      <c r="A56" s="78">
        <v>84</v>
      </c>
      <c r="B56" s="79" t="s">
        <v>647</v>
      </c>
      <c r="C56" s="80"/>
    </row>
    <row r="57" spans="1:3" s="81" customFormat="1" ht="12.75" customHeight="1" x14ac:dyDescent="0.2">
      <c r="A57" s="78">
        <v>85</v>
      </c>
      <c r="B57" s="79" t="s">
        <v>648</v>
      </c>
      <c r="C57" s="80"/>
    </row>
    <row r="58" spans="1:3" s="81" customFormat="1" ht="12.75" customHeight="1" x14ac:dyDescent="0.2">
      <c r="A58" s="78">
        <v>86</v>
      </c>
      <c r="B58" s="79" t="s">
        <v>649</v>
      </c>
      <c r="C58" s="80"/>
    </row>
    <row r="59" spans="1:3" s="77" customFormat="1" ht="12.75" customHeight="1" x14ac:dyDescent="0.2">
      <c r="A59" s="74">
        <v>87</v>
      </c>
      <c r="B59" s="75" t="s">
        <v>650</v>
      </c>
      <c r="C59" s="76"/>
    </row>
    <row r="60" spans="1:3" s="81" customFormat="1" ht="12.75" customHeight="1" x14ac:dyDescent="0.2">
      <c r="A60" s="78">
        <v>89</v>
      </c>
      <c r="B60" s="79" t="s">
        <v>651</v>
      </c>
      <c r="C60" s="80"/>
    </row>
    <row r="61" spans="1:3" s="81" customFormat="1" ht="12.75" customHeight="1" x14ac:dyDescent="0.2">
      <c r="A61" s="78">
        <v>90</v>
      </c>
      <c r="B61" s="79" t="s">
        <v>884</v>
      </c>
      <c r="C61" s="80"/>
    </row>
    <row r="62" spans="1:3" s="81" customFormat="1" ht="12.75" customHeight="1" x14ac:dyDescent="0.2">
      <c r="A62" s="78">
        <v>91</v>
      </c>
      <c r="B62" s="79" t="s">
        <v>652</v>
      </c>
      <c r="C62" s="80"/>
    </row>
    <row r="63" spans="1:3" s="81" customFormat="1" ht="12.75" customHeight="1" x14ac:dyDescent="0.2">
      <c r="A63" s="78">
        <v>92</v>
      </c>
      <c r="B63" s="79" t="s">
        <v>653</v>
      </c>
      <c r="C63" s="80"/>
    </row>
    <row r="64" spans="1:3" s="81" customFormat="1" ht="12.75" customHeight="1" x14ac:dyDescent="0.2">
      <c r="A64" s="78">
        <v>96</v>
      </c>
      <c r="B64" s="79" t="s">
        <v>654</v>
      </c>
      <c r="C64" s="80"/>
    </row>
    <row r="65" spans="1:3" s="81" customFormat="1" ht="12.75" customHeight="1" x14ac:dyDescent="0.2">
      <c r="A65" s="78">
        <v>97</v>
      </c>
      <c r="B65" s="79" t="s">
        <v>655</v>
      </c>
      <c r="C65" s="80"/>
    </row>
    <row r="66" spans="1:3" s="81" customFormat="1" ht="12.75" customHeight="1" x14ac:dyDescent="0.2">
      <c r="A66" s="78">
        <v>98</v>
      </c>
      <c r="B66" s="79" t="s">
        <v>656</v>
      </c>
      <c r="C66" s="80"/>
    </row>
    <row r="67" spans="1:3" s="81" customFormat="1" ht="12" customHeight="1" x14ac:dyDescent="0.2">
      <c r="A67" s="78">
        <v>106</v>
      </c>
      <c r="B67" s="79" t="s">
        <v>657</v>
      </c>
      <c r="C67" s="80"/>
    </row>
    <row r="68" spans="1:3" s="81" customFormat="1" ht="12.75" customHeight="1" x14ac:dyDescent="0.2">
      <c r="A68" s="78">
        <v>107</v>
      </c>
      <c r="B68" s="79" t="s">
        <v>658</v>
      </c>
      <c r="C68" s="80"/>
    </row>
    <row r="69" spans="1:3" s="81" customFormat="1" ht="12.75" customHeight="1" x14ac:dyDescent="0.2">
      <c r="A69" s="78">
        <v>108</v>
      </c>
      <c r="B69" s="79" t="s">
        <v>659</v>
      </c>
      <c r="C69" s="80"/>
    </row>
    <row r="70" spans="1:3" s="81" customFormat="1" ht="12.75" customHeight="1" x14ac:dyDescent="0.2">
      <c r="A70" s="78">
        <v>109</v>
      </c>
      <c r="B70" s="79" t="s">
        <v>660</v>
      </c>
      <c r="C70" s="80"/>
    </row>
    <row r="71" spans="1:3" s="81" customFormat="1" ht="12.75" customHeight="1" x14ac:dyDescent="0.2">
      <c r="A71" s="78">
        <v>150</v>
      </c>
      <c r="B71" s="79" t="s">
        <v>661</v>
      </c>
      <c r="C71" s="80"/>
    </row>
    <row r="72" spans="1:3" s="81" customFormat="1" ht="12.75" customHeight="1" x14ac:dyDescent="0.2">
      <c r="A72" s="78">
        <v>151</v>
      </c>
      <c r="B72" s="79" t="s">
        <v>662</v>
      </c>
      <c r="C72" s="80"/>
    </row>
    <row r="73" spans="1:3" s="81" customFormat="1" ht="12.75" customHeight="1" x14ac:dyDescent="0.2">
      <c r="A73" s="78">
        <v>200</v>
      </c>
      <c r="B73" s="79" t="s">
        <v>1101</v>
      </c>
      <c r="C73" s="80"/>
    </row>
    <row r="74" spans="1:3" s="81" customFormat="1" ht="12.75" customHeight="1" x14ac:dyDescent="0.2">
      <c r="A74" s="78">
        <v>201</v>
      </c>
      <c r="B74" s="79" t="s">
        <v>663</v>
      </c>
      <c r="C74" s="80"/>
    </row>
    <row r="75" spans="1:3" s="81" customFormat="1" ht="12.75" customHeight="1" x14ac:dyDescent="0.2">
      <c r="A75" s="78">
        <v>202</v>
      </c>
      <c r="B75" s="79" t="s">
        <v>664</v>
      </c>
      <c r="C75" s="80"/>
    </row>
    <row r="76" spans="1:3" s="81" customFormat="1" ht="12.75" customHeight="1" x14ac:dyDescent="0.2">
      <c r="A76" s="78">
        <v>203</v>
      </c>
      <c r="B76" s="79" t="s">
        <v>665</v>
      </c>
      <c r="C76" s="80"/>
    </row>
    <row r="77" spans="1:3" s="81" customFormat="1" ht="12.75" customHeight="1" x14ac:dyDescent="0.2">
      <c r="A77" s="78">
        <v>211</v>
      </c>
      <c r="B77" s="79" t="s">
        <v>666</v>
      </c>
      <c r="C77" s="80"/>
    </row>
    <row r="78" spans="1:3" s="81" customFormat="1" ht="12.75" customHeight="1" x14ac:dyDescent="0.2">
      <c r="A78" s="78">
        <v>212</v>
      </c>
      <c r="B78" s="79" t="s">
        <v>667</v>
      </c>
      <c r="C78" s="80"/>
    </row>
    <row r="79" spans="1:3" s="81" customFormat="1" ht="12.75" customHeight="1" x14ac:dyDescent="0.2">
      <c r="A79" s="78">
        <v>213</v>
      </c>
      <c r="B79" s="79" t="s">
        <v>668</v>
      </c>
      <c r="C79" s="80"/>
    </row>
    <row r="80" spans="1:3" s="81" customFormat="1" ht="12.75" customHeight="1" x14ac:dyDescent="0.2">
      <c r="A80" s="78">
        <v>221</v>
      </c>
      <c r="B80" s="79" t="s">
        <v>669</v>
      </c>
      <c r="C80" s="80"/>
    </row>
    <row r="81" spans="1:3" s="81" customFormat="1" ht="12.75" customHeight="1" x14ac:dyDescent="0.2">
      <c r="A81" s="78">
        <v>222</v>
      </c>
      <c r="B81" s="79" t="s">
        <v>670</v>
      </c>
      <c r="C81" s="80"/>
    </row>
    <row r="82" spans="1:3" s="81" customFormat="1" ht="12.75" customHeight="1" x14ac:dyDescent="0.2">
      <c r="A82" s="78">
        <v>223</v>
      </c>
      <c r="B82" s="79" t="s">
        <v>671</v>
      </c>
      <c r="C82" s="80"/>
    </row>
    <row r="83" spans="1:3" s="81" customFormat="1" ht="12.75" customHeight="1" x14ac:dyDescent="0.2">
      <c r="A83" s="78">
        <v>224</v>
      </c>
      <c r="B83" s="79" t="s">
        <v>672</v>
      </c>
      <c r="C83" s="80"/>
    </row>
    <row r="84" spans="1:3" s="81" customFormat="1" ht="12.75" customHeight="1" x14ac:dyDescent="0.2">
      <c r="A84" s="78">
        <v>225</v>
      </c>
      <c r="B84" s="79" t="s">
        <v>673</v>
      </c>
      <c r="C84" s="80"/>
    </row>
    <row r="85" spans="1:3" s="81" customFormat="1" ht="12.75" customHeight="1" x14ac:dyDescent="0.2">
      <c r="A85" s="78">
        <v>226</v>
      </c>
      <c r="B85" s="79" t="s">
        <v>112</v>
      </c>
      <c r="C85" s="80"/>
    </row>
    <row r="86" spans="1:3" s="81" customFormat="1" ht="12.75" customHeight="1" x14ac:dyDescent="0.2">
      <c r="A86" s="78">
        <v>227</v>
      </c>
      <c r="B86" s="79" t="s">
        <v>674</v>
      </c>
      <c r="C86" s="80"/>
    </row>
    <row r="87" spans="1:3" s="81" customFormat="1" ht="12.75" customHeight="1" x14ac:dyDescent="0.2">
      <c r="A87" s="78">
        <v>228</v>
      </c>
      <c r="B87" s="79" t="s">
        <v>675</v>
      </c>
      <c r="C87" s="80"/>
    </row>
    <row r="88" spans="1:3" s="81" customFormat="1" ht="12.75" customHeight="1" x14ac:dyDescent="0.2">
      <c r="A88" s="78">
        <v>229</v>
      </c>
      <c r="B88" s="79" t="s">
        <v>676</v>
      </c>
      <c r="C88" s="80"/>
    </row>
    <row r="89" spans="1:3" s="81" customFormat="1" ht="12.75" customHeight="1" x14ac:dyDescent="0.2">
      <c r="A89" s="78">
        <v>231</v>
      </c>
      <c r="B89" s="79" t="s">
        <v>677</v>
      </c>
      <c r="C89" s="80"/>
    </row>
    <row r="90" spans="1:3" s="81" customFormat="1" ht="12.75" customHeight="1" x14ac:dyDescent="0.2">
      <c r="A90" s="78">
        <v>232</v>
      </c>
      <c r="B90" s="79" t="s">
        <v>678</v>
      </c>
      <c r="C90" s="80"/>
    </row>
    <row r="91" spans="1:3" s="81" customFormat="1" ht="12.75" customHeight="1" x14ac:dyDescent="0.2">
      <c r="A91" s="78">
        <v>233</v>
      </c>
      <c r="B91" s="79" t="s">
        <v>679</v>
      </c>
      <c r="C91" s="80"/>
    </row>
    <row r="92" spans="1:3" s="81" customFormat="1" ht="12.75" customHeight="1" x14ac:dyDescent="0.2">
      <c r="A92" s="78">
        <v>234</v>
      </c>
      <c r="B92" s="79" t="s">
        <v>680</v>
      </c>
      <c r="C92" s="80"/>
    </row>
    <row r="93" spans="1:3" s="81" customFormat="1" ht="12.75" customHeight="1" x14ac:dyDescent="0.2">
      <c r="A93" s="78">
        <v>235</v>
      </c>
      <c r="B93" s="79" t="s">
        <v>681</v>
      </c>
      <c r="C93" s="80"/>
    </row>
    <row r="94" spans="1:3" s="81" customFormat="1" ht="12.75" customHeight="1" x14ac:dyDescent="0.2">
      <c r="A94" s="78">
        <v>236</v>
      </c>
      <c r="B94" s="79" t="s">
        <v>682</v>
      </c>
      <c r="C94" s="80"/>
    </row>
    <row r="95" spans="1:3" s="81" customFormat="1" ht="12.75" customHeight="1" x14ac:dyDescent="0.2">
      <c r="A95" s="78">
        <v>237</v>
      </c>
      <c r="B95" s="79" t="s">
        <v>683</v>
      </c>
      <c r="C95" s="80"/>
    </row>
    <row r="96" spans="1:3" s="81" customFormat="1" ht="12.75" customHeight="1" x14ac:dyDescent="0.2">
      <c r="A96" s="78">
        <v>239</v>
      </c>
      <c r="B96" s="79" t="s">
        <v>684</v>
      </c>
      <c r="C96" s="80"/>
    </row>
    <row r="97" spans="1:3" s="81" customFormat="1" ht="12.75" customHeight="1" x14ac:dyDescent="0.2">
      <c r="A97" s="78">
        <v>240</v>
      </c>
      <c r="B97" s="79" t="s">
        <v>685</v>
      </c>
      <c r="C97" s="80"/>
    </row>
    <row r="98" spans="1:3" s="81" customFormat="1" ht="12.75" customHeight="1" x14ac:dyDescent="0.2">
      <c r="A98" s="78">
        <v>241</v>
      </c>
      <c r="B98" s="79" t="s">
        <v>686</v>
      </c>
      <c r="C98" s="80"/>
    </row>
    <row r="99" spans="1:3" s="81" customFormat="1" ht="12.75" customHeight="1" x14ac:dyDescent="0.2">
      <c r="A99" s="78">
        <v>243</v>
      </c>
      <c r="B99" s="79" t="s">
        <v>687</v>
      </c>
      <c r="C99" s="80"/>
    </row>
    <row r="100" spans="1:3" s="81" customFormat="1" ht="12.75" customHeight="1" x14ac:dyDescent="0.2">
      <c r="A100" s="78">
        <v>244</v>
      </c>
      <c r="B100" s="79" t="s">
        <v>688</v>
      </c>
      <c r="C100" s="80"/>
    </row>
    <row r="101" spans="1:3" s="81" customFormat="1" ht="12.75" customHeight="1" x14ac:dyDescent="0.2">
      <c r="A101" s="78">
        <v>246</v>
      </c>
      <c r="B101" s="79" t="s">
        <v>689</v>
      </c>
      <c r="C101" s="80"/>
    </row>
    <row r="102" spans="1:3" s="81" customFormat="1" ht="12.75" customHeight="1" x14ac:dyDescent="0.2">
      <c r="A102" s="78">
        <v>248</v>
      </c>
      <c r="B102" s="79" t="s">
        <v>690</v>
      </c>
      <c r="C102" s="80"/>
    </row>
    <row r="103" spans="1:3" s="81" customFormat="1" ht="12.75" customHeight="1" x14ac:dyDescent="0.2">
      <c r="A103" s="78">
        <v>249</v>
      </c>
      <c r="B103" s="79" t="s">
        <v>691</v>
      </c>
      <c r="C103" s="80"/>
    </row>
    <row r="104" spans="1:3" s="81" customFormat="1" ht="12.75" customHeight="1" x14ac:dyDescent="0.2">
      <c r="A104" s="78">
        <v>250</v>
      </c>
      <c r="B104" s="79" t="s">
        <v>112</v>
      </c>
      <c r="C104" s="80"/>
    </row>
    <row r="105" spans="1:3" s="81" customFormat="1" ht="12.75" customHeight="1" x14ac:dyDescent="0.2">
      <c r="A105" s="78">
        <v>251</v>
      </c>
      <c r="B105" s="79" t="s">
        <v>692</v>
      </c>
      <c r="C105" s="80"/>
    </row>
    <row r="106" spans="1:3" s="81" customFormat="1" ht="12.75" customHeight="1" x14ac:dyDescent="0.2">
      <c r="A106" s="78">
        <v>252</v>
      </c>
      <c r="B106" s="79" t="s">
        <v>693</v>
      </c>
      <c r="C106" s="80"/>
    </row>
    <row r="107" spans="1:3" s="81" customFormat="1" ht="12.75" customHeight="1" x14ac:dyDescent="0.2">
      <c r="A107" s="78">
        <v>253</v>
      </c>
      <c r="B107" s="79" t="s">
        <v>694</v>
      </c>
      <c r="C107" s="80"/>
    </row>
    <row r="108" spans="1:3" s="81" customFormat="1" ht="12.75" customHeight="1" x14ac:dyDescent="0.2">
      <c r="A108" s="78">
        <v>255</v>
      </c>
      <c r="B108" s="79" t="s">
        <v>695</v>
      </c>
      <c r="C108" s="80"/>
    </row>
    <row r="109" spans="1:3" s="81" customFormat="1" ht="12.75" customHeight="1" x14ac:dyDescent="0.2">
      <c r="A109" s="78">
        <v>256</v>
      </c>
      <c r="B109" s="79" t="s">
        <v>696</v>
      </c>
      <c r="C109" s="80"/>
    </row>
    <row r="110" spans="1:3" s="81" customFormat="1" ht="12.75" customHeight="1" x14ac:dyDescent="0.2">
      <c r="A110" s="78">
        <v>257</v>
      </c>
      <c r="B110" s="79" t="s">
        <v>697</v>
      </c>
      <c r="C110" s="80"/>
    </row>
    <row r="111" spans="1:3" s="81" customFormat="1" ht="12.75" customHeight="1" x14ac:dyDescent="0.2">
      <c r="A111" s="78">
        <v>259</v>
      </c>
      <c r="B111" s="79" t="s">
        <v>698</v>
      </c>
      <c r="C111" s="80"/>
    </row>
    <row r="112" spans="1:3" s="81" customFormat="1" ht="12.75" customHeight="1" x14ac:dyDescent="0.2">
      <c r="A112" s="78">
        <v>262</v>
      </c>
      <c r="B112" s="79" t="s">
        <v>699</v>
      </c>
      <c r="C112" s="80"/>
    </row>
    <row r="113" spans="1:3" s="81" customFormat="1" ht="12.75" customHeight="1" x14ac:dyDescent="0.2">
      <c r="A113" s="78">
        <v>264</v>
      </c>
      <c r="B113" s="79" t="s">
        <v>700</v>
      </c>
      <c r="C113" s="80"/>
    </row>
    <row r="114" spans="1:3" s="81" customFormat="1" ht="12.75" customHeight="1" x14ac:dyDescent="0.2">
      <c r="A114" s="78">
        <v>265</v>
      </c>
      <c r="B114" s="79" t="s">
        <v>701</v>
      </c>
      <c r="C114" s="80"/>
    </row>
    <row r="115" spans="1:3" s="81" customFormat="1" ht="12.75" customHeight="1" x14ac:dyDescent="0.2">
      <c r="A115" s="78">
        <v>268</v>
      </c>
      <c r="B115" s="79" t="s">
        <v>702</v>
      </c>
      <c r="C115" s="80"/>
    </row>
    <row r="116" spans="1:3" s="81" customFormat="1" ht="12.75" customHeight="1" x14ac:dyDescent="0.2">
      <c r="A116" s="78">
        <v>269</v>
      </c>
      <c r="B116" s="79" t="s">
        <v>703</v>
      </c>
      <c r="C116" s="80"/>
    </row>
    <row r="117" spans="1:3" s="81" customFormat="1" ht="12.75" customHeight="1" x14ac:dyDescent="0.2">
      <c r="A117" s="78">
        <v>270</v>
      </c>
      <c r="B117" s="79" t="s">
        <v>704</v>
      </c>
      <c r="C117" s="80"/>
    </row>
    <row r="118" spans="1:3" s="81" customFormat="1" ht="12.75" customHeight="1" x14ac:dyDescent="0.2">
      <c r="A118" s="78">
        <v>271</v>
      </c>
      <c r="B118" s="79" t="s">
        <v>705</v>
      </c>
      <c r="C118" s="80"/>
    </row>
    <row r="119" spans="1:3" s="81" customFormat="1" ht="12.75" customHeight="1" x14ac:dyDescent="0.2">
      <c r="A119" s="78">
        <v>273</v>
      </c>
      <c r="B119" s="79" t="s">
        <v>706</v>
      </c>
      <c r="C119" s="80"/>
    </row>
    <row r="120" spans="1:3" s="81" customFormat="1" ht="12.75" customHeight="1" x14ac:dyDescent="0.2">
      <c r="A120" s="78">
        <v>275</v>
      </c>
      <c r="B120" s="79" t="s">
        <v>707</v>
      </c>
      <c r="C120" s="80"/>
    </row>
    <row r="121" spans="1:3" s="81" customFormat="1" ht="12.75" customHeight="1" x14ac:dyDescent="0.2">
      <c r="A121" s="78">
        <v>276</v>
      </c>
      <c r="B121" s="79" t="s">
        <v>708</v>
      </c>
      <c r="C121" s="80"/>
    </row>
    <row r="122" spans="1:3" s="81" customFormat="1" ht="12.75" customHeight="1" x14ac:dyDescent="0.2">
      <c r="A122" s="78">
        <v>277</v>
      </c>
      <c r="B122" s="79" t="s">
        <v>709</v>
      </c>
      <c r="C122" s="80"/>
    </row>
    <row r="123" spans="1:3" s="81" customFormat="1" ht="12.75" customHeight="1" x14ac:dyDescent="0.2">
      <c r="A123" s="78">
        <v>279</v>
      </c>
      <c r="B123" s="79" t="s">
        <v>710</v>
      </c>
      <c r="C123" s="80"/>
    </row>
    <row r="124" spans="1:3" s="81" customFormat="1" ht="12.75" customHeight="1" x14ac:dyDescent="0.2">
      <c r="A124" s="78">
        <v>280</v>
      </c>
      <c r="B124" s="79" t="s">
        <v>711</v>
      </c>
      <c r="C124" s="80"/>
    </row>
    <row r="125" spans="1:3" s="81" customFormat="1" ht="12.75" customHeight="1" x14ac:dyDescent="0.2">
      <c r="A125" s="78">
        <v>284</v>
      </c>
      <c r="B125" s="79" t="s">
        <v>712</v>
      </c>
      <c r="C125" s="80"/>
    </row>
    <row r="126" spans="1:3" s="81" customFormat="1" ht="12.75" customHeight="1" x14ac:dyDescent="0.2">
      <c r="A126" s="78">
        <v>287</v>
      </c>
      <c r="B126" s="79" t="s">
        <v>713</v>
      </c>
      <c r="C126" s="80"/>
    </row>
    <row r="127" spans="1:3" s="81" customFormat="1" ht="12.75" customHeight="1" x14ac:dyDescent="0.2">
      <c r="A127" s="78">
        <v>288</v>
      </c>
      <c r="B127" s="79" t="s">
        <v>714</v>
      </c>
      <c r="C127" s="80"/>
    </row>
    <row r="128" spans="1:3" s="81" customFormat="1" ht="12.75" customHeight="1" x14ac:dyDescent="0.2">
      <c r="A128" s="78">
        <v>289</v>
      </c>
      <c r="B128" s="79" t="s">
        <v>715</v>
      </c>
      <c r="C128" s="80"/>
    </row>
    <row r="129" spans="1:3" s="81" customFormat="1" ht="12.75" customHeight="1" x14ac:dyDescent="0.2">
      <c r="A129" s="78">
        <v>290</v>
      </c>
      <c r="B129" s="79" t="s">
        <v>716</v>
      </c>
      <c r="C129" s="80"/>
    </row>
    <row r="130" spans="1:3" s="81" customFormat="1" ht="12.75" customHeight="1" x14ac:dyDescent="0.2">
      <c r="A130" s="78">
        <v>291</v>
      </c>
      <c r="B130" s="79" t="s">
        <v>1108</v>
      </c>
      <c r="C130" s="80"/>
    </row>
    <row r="131" spans="1:3" s="81" customFormat="1" ht="12.75" customHeight="1" x14ac:dyDescent="0.2">
      <c r="A131" s="78">
        <v>292</v>
      </c>
      <c r="B131" s="79" t="s">
        <v>717</v>
      </c>
      <c r="C131" s="80"/>
    </row>
    <row r="132" spans="1:3" s="81" customFormat="1" ht="12.75" customHeight="1" x14ac:dyDescent="0.2">
      <c r="A132" s="78">
        <v>293</v>
      </c>
      <c r="B132" s="79" t="s">
        <v>718</v>
      </c>
      <c r="C132" s="80"/>
    </row>
    <row r="133" spans="1:3" s="81" customFormat="1" ht="12.75" customHeight="1" x14ac:dyDescent="0.2">
      <c r="A133" s="78">
        <v>294</v>
      </c>
      <c r="B133" s="79" t="s">
        <v>719</v>
      </c>
      <c r="C133" s="80"/>
    </row>
    <row r="134" spans="1:3" s="81" customFormat="1" ht="12.75" customHeight="1" x14ac:dyDescent="0.2">
      <c r="A134" s="78">
        <v>296</v>
      </c>
      <c r="B134" s="79" t="s">
        <v>720</v>
      </c>
      <c r="C134" s="80"/>
    </row>
    <row r="135" spans="1:3" s="81" customFormat="1" ht="12.75" customHeight="1" x14ac:dyDescent="0.2">
      <c r="A135" s="78">
        <v>297</v>
      </c>
      <c r="B135" s="79" t="s">
        <v>721</v>
      </c>
      <c r="C135" s="80"/>
    </row>
    <row r="136" spans="1:3" s="81" customFormat="1" ht="12.75" customHeight="1" x14ac:dyDescent="0.2">
      <c r="A136" s="78">
        <v>298</v>
      </c>
      <c r="B136" s="79" t="s">
        <v>414</v>
      </c>
      <c r="C136" s="80"/>
    </row>
    <row r="137" spans="1:3" s="81" customFormat="1" ht="12.75" customHeight="1" x14ac:dyDescent="0.2">
      <c r="A137" s="78">
        <v>299</v>
      </c>
      <c r="B137" s="79" t="s">
        <v>722</v>
      </c>
      <c r="C137" s="80"/>
    </row>
    <row r="138" spans="1:3" s="81" customFormat="1" ht="12.75" customHeight="1" x14ac:dyDescent="0.2">
      <c r="A138" s="78">
        <v>300</v>
      </c>
      <c r="B138" s="79" t="s">
        <v>723</v>
      </c>
      <c r="C138" s="80"/>
    </row>
    <row r="139" spans="1:3" s="81" customFormat="1" ht="12.75" customHeight="1" x14ac:dyDescent="0.2">
      <c r="A139" s="78">
        <v>301</v>
      </c>
      <c r="B139" s="79" t="s">
        <v>724</v>
      </c>
      <c r="C139" s="80"/>
    </row>
    <row r="140" spans="1:3" s="81" customFormat="1" ht="12.75" customHeight="1" x14ac:dyDescent="0.2">
      <c r="A140" s="78">
        <v>617</v>
      </c>
      <c r="B140" s="79" t="s">
        <v>725</v>
      </c>
      <c r="C140" s="80"/>
    </row>
    <row r="141" spans="1:3" s="77" customFormat="1" ht="12.75" customHeight="1" x14ac:dyDescent="0.2">
      <c r="A141" s="74">
        <v>618</v>
      </c>
      <c r="B141" s="75" t="s">
        <v>726</v>
      </c>
      <c r="C141" s="76"/>
    </row>
    <row r="142" spans="1:3" s="77" customFormat="1" ht="12.75" customHeight="1" x14ac:dyDescent="0.2">
      <c r="A142" s="74">
        <v>620</v>
      </c>
      <c r="B142" s="75" t="s">
        <v>1101</v>
      </c>
      <c r="C142" s="76"/>
    </row>
    <row r="143" spans="1:3" s="81" customFormat="1" ht="12.75" customHeight="1" x14ac:dyDescent="0.2">
      <c r="A143" s="78">
        <v>621</v>
      </c>
      <c r="B143" s="79" t="s">
        <v>727</v>
      </c>
      <c r="C143" s="80"/>
    </row>
    <row r="144" spans="1:3" s="81" customFormat="1" ht="12.75" customHeight="1" x14ac:dyDescent="0.2">
      <c r="A144" s="78">
        <v>622</v>
      </c>
      <c r="B144" s="79" t="s">
        <v>728</v>
      </c>
      <c r="C144" s="80"/>
    </row>
    <row r="145" spans="1:3" s="77" customFormat="1" ht="12.75" customHeight="1" x14ac:dyDescent="0.2">
      <c r="A145" s="74">
        <v>626</v>
      </c>
      <c r="B145" s="75" t="s">
        <v>729</v>
      </c>
      <c r="C145" s="76"/>
    </row>
    <row r="146" spans="1:3" s="77" customFormat="1" ht="12.75" customHeight="1" x14ac:dyDescent="0.2">
      <c r="A146" s="74">
        <v>628</v>
      </c>
      <c r="B146" s="75" t="s">
        <v>730</v>
      </c>
      <c r="C146" s="76"/>
    </row>
    <row r="147" spans="1:3" s="77" customFormat="1" ht="12.75" customHeight="1" x14ac:dyDescent="0.2">
      <c r="A147" s="74">
        <v>629</v>
      </c>
      <c r="B147" s="75" t="s">
        <v>731</v>
      </c>
      <c r="C147" s="76"/>
    </row>
    <row r="148" spans="1:3" s="77" customFormat="1" ht="12.75" customHeight="1" x14ac:dyDescent="0.2">
      <c r="A148" s="74">
        <v>630</v>
      </c>
      <c r="B148" s="75" t="s">
        <v>732</v>
      </c>
      <c r="C148" s="76"/>
    </row>
    <row r="149" spans="1:3" s="77" customFormat="1" ht="12.75" customHeight="1" x14ac:dyDescent="0.2">
      <c r="A149" s="74">
        <v>631</v>
      </c>
      <c r="B149" s="75" t="s">
        <v>733</v>
      </c>
      <c r="C149" s="76"/>
    </row>
    <row r="150" spans="1:3" s="77" customFormat="1" ht="12.75" customHeight="1" x14ac:dyDescent="0.2">
      <c r="A150" s="74">
        <v>632</v>
      </c>
      <c r="B150" s="75" t="s">
        <v>734</v>
      </c>
      <c r="C150" s="76"/>
    </row>
    <row r="151" spans="1:3" s="77" customFormat="1" ht="12.75" customHeight="1" x14ac:dyDescent="0.2">
      <c r="A151" s="74">
        <v>633</v>
      </c>
      <c r="B151" s="75" t="s">
        <v>735</v>
      </c>
      <c r="C151" s="76"/>
    </row>
    <row r="152" spans="1:3" s="77" customFormat="1" ht="12.75" customHeight="1" x14ac:dyDescent="0.2">
      <c r="A152" s="74">
        <v>641</v>
      </c>
      <c r="B152" s="75" t="s">
        <v>736</v>
      </c>
      <c r="C152" s="76"/>
    </row>
    <row r="153" spans="1:3" s="77" customFormat="1" ht="12.75" customHeight="1" x14ac:dyDescent="0.2">
      <c r="A153" s="74">
        <v>642</v>
      </c>
      <c r="B153" s="75" t="s">
        <v>737</v>
      </c>
      <c r="C153" s="76"/>
    </row>
    <row r="154" spans="1:3" s="77" customFormat="1" ht="12.75" customHeight="1" x14ac:dyDescent="0.2">
      <c r="A154" s="74">
        <v>643</v>
      </c>
      <c r="B154" s="75" t="s">
        <v>738</v>
      </c>
      <c r="C154" s="76"/>
    </row>
    <row r="155" spans="1:3" s="77" customFormat="1" ht="12.75" customHeight="1" x14ac:dyDescent="0.2">
      <c r="A155" s="74">
        <v>651</v>
      </c>
      <c r="B155" s="75" t="s">
        <v>739</v>
      </c>
      <c r="C155" s="76"/>
    </row>
    <row r="156" spans="1:3" s="77" customFormat="1" ht="12.75" customHeight="1" x14ac:dyDescent="0.2">
      <c r="A156" s="74">
        <v>652</v>
      </c>
      <c r="B156" s="75" t="s">
        <v>740</v>
      </c>
      <c r="C156" s="76"/>
    </row>
    <row r="157" spans="1:3" s="77" customFormat="1" ht="12.75" customHeight="1" x14ac:dyDescent="0.2">
      <c r="A157" s="74">
        <v>653</v>
      </c>
      <c r="B157" s="75" t="s">
        <v>741</v>
      </c>
      <c r="C157" s="76"/>
    </row>
    <row r="158" spans="1:3" s="81" customFormat="1" ht="12.75" customHeight="1" x14ac:dyDescent="0.2">
      <c r="A158" s="78">
        <v>654</v>
      </c>
      <c r="B158" s="79" t="s">
        <v>742</v>
      </c>
      <c r="C158" s="80"/>
    </row>
    <row r="159" spans="1:3" s="81" customFormat="1" ht="12.75" customHeight="1" x14ac:dyDescent="0.2">
      <c r="A159" s="78">
        <v>655</v>
      </c>
      <c r="B159" s="79" t="s">
        <v>743</v>
      </c>
      <c r="C159" s="80"/>
    </row>
    <row r="160" spans="1:3" s="77" customFormat="1" ht="12.75" customHeight="1" x14ac:dyDescent="0.2">
      <c r="A160" s="74">
        <v>656</v>
      </c>
      <c r="B160" s="75" t="s">
        <v>744</v>
      </c>
      <c r="C160" s="76"/>
    </row>
    <row r="161" spans="1:3" s="81" customFormat="1" ht="12.75" customHeight="1" x14ac:dyDescent="0.2">
      <c r="A161" s="78">
        <v>657</v>
      </c>
      <c r="B161" s="79" t="s">
        <v>745</v>
      </c>
      <c r="C161" s="80"/>
    </row>
    <row r="162" spans="1:3" s="77" customFormat="1" ht="12.75" customHeight="1" x14ac:dyDescent="0.2">
      <c r="A162" s="74">
        <v>661</v>
      </c>
      <c r="B162" s="75" t="s">
        <v>746</v>
      </c>
      <c r="C162" s="76"/>
    </row>
    <row r="163" spans="1:3" s="77" customFormat="1" ht="12.75" customHeight="1" x14ac:dyDescent="0.2">
      <c r="A163" s="74">
        <v>662</v>
      </c>
      <c r="B163" s="75" t="s">
        <v>747</v>
      </c>
      <c r="C163" s="76"/>
    </row>
    <row r="164" spans="1:3" s="77" customFormat="1" ht="12.75" customHeight="1" x14ac:dyDescent="0.2">
      <c r="A164" s="74">
        <v>663</v>
      </c>
      <c r="B164" s="75" t="s">
        <v>748</v>
      </c>
      <c r="C164" s="76"/>
    </row>
    <row r="165" spans="1:3" s="77" customFormat="1" ht="12.75" customHeight="1" x14ac:dyDescent="0.2">
      <c r="A165" s="74">
        <v>664</v>
      </c>
      <c r="B165" s="75" t="s">
        <v>749</v>
      </c>
      <c r="C165" s="76"/>
    </row>
    <row r="166" spans="1:3" s="77" customFormat="1" ht="13.5" customHeight="1" x14ac:dyDescent="0.2">
      <c r="A166" s="74">
        <v>665</v>
      </c>
      <c r="B166" s="75" t="s">
        <v>750</v>
      </c>
      <c r="C166" s="76"/>
    </row>
    <row r="167" spans="1:3" s="77" customFormat="1" ht="12.75" customHeight="1" x14ac:dyDescent="0.2">
      <c r="A167" s="74">
        <v>666</v>
      </c>
      <c r="B167" s="75" t="s">
        <v>1109</v>
      </c>
      <c r="C167" s="76"/>
    </row>
    <row r="168" spans="1:3" s="81" customFormat="1" ht="12.75" customHeight="1" x14ac:dyDescent="0.2">
      <c r="A168" s="78">
        <v>667</v>
      </c>
      <c r="B168" s="79" t="s">
        <v>751</v>
      </c>
      <c r="C168" s="80"/>
    </row>
    <row r="169" spans="1:3" s="77" customFormat="1" ht="12.75" customHeight="1" x14ac:dyDescent="0.2">
      <c r="A169" s="74">
        <v>668</v>
      </c>
      <c r="B169" s="75" t="s">
        <v>722</v>
      </c>
      <c r="C169" s="76"/>
    </row>
    <row r="170" spans="1:3" s="81" customFormat="1" ht="12.75" customHeight="1" x14ac:dyDescent="0.2">
      <c r="A170" s="78">
        <v>802</v>
      </c>
      <c r="B170" s="79" t="s">
        <v>752</v>
      </c>
      <c r="C170" s="80"/>
    </row>
    <row r="171" spans="1:3" s="81" customFormat="1" ht="12.75" customHeight="1" x14ac:dyDescent="0.2">
      <c r="A171" s="78">
        <v>806</v>
      </c>
      <c r="B171" s="79" t="s">
        <v>753</v>
      </c>
      <c r="C171" s="80"/>
    </row>
    <row r="172" spans="1:3" s="81" customFormat="1" ht="12.75" customHeight="1" x14ac:dyDescent="0.2">
      <c r="A172" s="78">
        <v>807</v>
      </c>
      <c r="B172" s="79" t="s">
        <v>754</v>
      </c>
      <c r="C172" s="80"/>
    </row>
    <row r="173" spans="1:3" s="81" customFormat="1" ht="12.75" customHeight="1" x14ac:dyDescent="0.2">
      <c r="A173" s="78">
        <v>808</v>
      </c>
      <c r="B173" s="79" t="s">
        <v>755</v>
      </c>
      <c r="C173" s="80"/>
    </row>
    <row r="174" spans="1:3" s="81" customFormat="1" ht="12.75" customHeight="1" x14ac:dyDescent="0.2">
      <c r="A174" s="78">
        <v>809</v>
      </c>
      <c r="B174" s="79" t="s">
        <v>756</v>
      </c>
      <c r="C174" s="80"/>
    </row>
    <row r="175" spans="1:3" s="81" customFormat="1" ht="12.75" customHeight="1" x14ac:dyDescent="0.2">
      <c r="A175" s="78">
        <v>812</v>
      </c>
      <c r="B175" s="79" t="s">
        <v>757</v>
      </c>
      <c r="C175" s="80"/>
    </row>
    <row r="176" spans="1:3" s="81" customFormat="1" ht="12.75" customHeight="1" x14ac:dyDescent="0.2">
      <c r="A176" s="78">
        <v>849</v>
      </c>
      <c r="B176" s="79" t="s">
        <v>758</v>
      </c>
      <c r="C176" s="80"/>
    </row>
    <row r="177" spans="1:3" s="81" customFormat="1" ht="12.75" customHeight="1" x14ac:dyDescent="0.2">
      <c r="A177" s="78">
        <v>850</v>
      </c>
      <c r="B177" s="79" t="s">
        <v>759</v>
      </c>
      <c r="C177" s="80"/>
    </row>
    <row r="178" spans="1:3" s="81" customFormat="1" ht="12.75" customHeight="1" x14ac:dyDescent="0.2">
      <c r="A178" s="78">
        <v>851</v>
      </c>
      <c r="B178" s="79" t="s">
        <v>378</v>
      </c>
      <c r="C178" s="80"/>
    </row>
    <row r="179" spans="1:3" s="81" customFormat="1" ht="12.75" customHeight="1" x14ac:dyDescent="0.2">
      <c r="A179" s="78">
        <v>852</v>
      </c>
      <c r="B179" s="79" t="s">
        <v>760</v>
      </c>
      <c r="C179" s="80"/>
    </row>
    <row r="180" spans="1:3" s="81" customFormat="1" ht="12.75" customHeight="1" x14ac:dyDescent="0.2">
      <c r="A180" s="78">
        <v>853</v>
      </c>
      <c r="B180" s="79" t="s">
        <v>761</v>
      </c>
      <c r="C180" s="80"/>
    </row>
    <row r="181" spans="1:3" s="81" customFormat="1" ht="12.75" customHeight="1" x14ac:dyDescent="0.2">
      <c r="A181" s="78">
        <v>854</v>
      </c>
      <c r="B181" s="79" t="s">
        <v>762</v>
      </c>
      <c r="C181" s="80"/>
    </row>
    <row r="182" spans="1:3" s="81" customFormat="1" ht="12.75" customHeight="1" x14ac:dyDescent="0.2">
      <c r="A182" s="78">
        <v>855</v>
      </c>
      <c r="B182" s="79" t="s">
        <v>763</v>
      </c>
      <c r="C182" s="80"/>
    </row>
  </sheetData>
  <sheetProtection password="CF7A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topLeftCell="A210" workbookViewId="0">
      <selection sqref="A1:XFD1048576"/>
    </sheetView>
  </sheetViews>
  <sheetFormatPr defaultRowHeight="12.75" customHeight="1" x14ac:dyDescent="0.2"/>
  <cols>
    <col min="1" max="1" width="4.28515625" style="66" customWidth="1"/>
    <col min="2" max="2" width="183" style="24" customWidth="1"/>
  </cols>
  <sheetData>
    <row r="1" spans="1:2" s="85" customFormat="1" ht="12.75" customHeight="1" x14ac:dyDescent="0.2">
      <c r="A1" s="83">
        <v>200</v>
      </c>
      <c r="B1" s="84" t="s">
        <v>1101</v>
      </c>
    </row>
    <row r="2" spans="1:2" s="85" customFormat="1" ht="12.75" customHeight="1" x14ac:dyDescent="0.2">
      <c r="A2" s="83">
        <v>201</v>
      </c>
      <c r="B2" s="84" t="s">
        <v>764</v>
      </c>
    </row>
    <row r="3" spans="1:2" s="85" customFormat="1" ht="12.75" customHeight="1" x14ac:dyDescent="0.2">
      <c r="A3" s="83">
        <v>202</v>
      </c>
      <c r="B3" s="84" t="s">
        <v>765</v>
      </c>
    </row>
    <row r="4" spans="1:2" s="85" customFormat="1" ht="12.75" customHeight="1" x14ac:dyDescent="0.2">
      <c r="A4" s="83">
        <v>203</v>
      </c>
      <c r="B4" s="84" t="s">
        <v>766</v>
      </c>
    </row>
    <row r="5" spans="1:2" s="85" customFormat="1" ht="12.75" customHeight="1" x14ac:dyDescent="0.2">
      <c r="A5" s="83">
        <v>211</v>
      </c>
      <c r="B5" s="84" t="s">
        <v>767</v>
      </c>
    </row>
    <row r="6" spans="1:2" s="85" customFormat="1" ht="12.75" customHeight="1" x14ac:dyDescent="0.2">
      <c r="A6" s="83">
        <v>212</v>
      </c>
      <c r="B6" s="84" t="s">
        <v>768</v>
      </c>
    </row>
    <row r="7" spans="1:2" s="85" customFormat="1" ht="12.75" customHeight="1" x14ac:dyDescent="0.2">
      <c r="A7" s="83">
        <v>213</v>
      </c>
      <c r="B7" s="84" t="s">
        <v>769</v>
      </c>
    </row>
    <row r="8" spans="1:2" s="85" customFormat="1" ht="12.75" customHeight="1" x14ac:dyDescent="0.2">
      <c r="A8" s="83">
        <v>221</v>
      </c>
      <c r="B8" s="84" t="s">
        <v>770</v>
      </c>
    </row>
    <row r="9" spans="1:2" s="85" customFormat="1" ht="12.75" customHeight="1" x14ac:dyDescent="0.2">
      <c r="A9" s="83">
        <v>222</v>
      </c>
      <c r="B9" s="84" t="s">
        <v>771</v>
      </c>
    </row>
    <row r="10" spans="1:2" s="85" customFormat="1" ht="12.75" customHeight="1" x14ac:dyDescent="0.2">
      <c r="A10" s="83">
        <v>223</v>
      </c>
      <c r="B10" s="84" t="s">
        <v>772</v>
      </c>
    </row>
    <row r="11" spans="1:2" s="88" customFormat="1" ht="12.75" customHeight="1" x14ac:dyDescent="0.2">
      <c r="A11" s="86">
        <v>224</v>
      </c>
      <c r="B11" s="87" t="s">
        <v>773</v>
      </c>
    </row>
    <row r="12" spans="1:2" s="89" customFormat="1" ht="12.75" customHeight="1" x14ac:dyDescent="0.2">
      <c r="A12" s="86">
        <v>225</v>
      </c>
      <c r="B12" s="87" t="s">
        <v>774</v>
      </c>
    </row>
    <row r="13" spans="1:2" s="85" customFormat="1" ht="12.75" customHeight="1" x14ac:dyDescent="0.2">
      <c r="A13" s="83">
        <v>226</v>
      </c>
      <c r="B13" s="84" t="s">
        <v>775</v>
      </c>
    </row>
    <row r="14" spans="1:2" s="85" customFormat="1" ht="12.75" customHeight="1" x14ac:dyDescent="0.2">
      <c r="A14" s="83">
        <v>227</v>
      </c>
      <c r="B14" s="84" t="s">
        <v>776</v>
      </c>
    </row>
    <row r="15" spans="1:2" s="85" customFormat="1" ht="12.75" customHeight="1" x14ac:dyDescent="0.2">
      <c r="A15" s="83">
        <v>228</v>
      </c>
      <c r="B15" s="84" t="s">
        <v>777</v>
      </c>
    </row>
    <row r="16" spans="1:2" s="77" customFormat="1" ht="12.75" customHeight="1" x14ac:dyDescent="0.2">
      <c r="A16" s="90">
        <v>229</v>
      </c>
      <c r="B16" s="75" t="s">
        <v>778</v>
      </c>
    </row>
    <row r="17" spans="1:2" s="85" customFormat="1" ht="12.75" customHeight="1" x14ac:dyDescent="0.2">
      <c r="A17" s="83">
        <v>231</v>
      </c>
      <c r="B17" s="84" t="s">
        <v>779</v>
      </c>
    </row>
    <row r="18" spans="1:2" s="85" customFormat="1" ht="12.75" customHeight="1" x14ac:dyDescent="0.2">
      <c r="A18" s="83">
        <v>232</v>
      </c>
      <c r="B18" s="84" t="s">
        <v>780</v>
      </c>
    </row>
    <row r="19" spans="1:2" s="85" customFormat="1" ht="12.75" customHeight="1" x14ac:dyDescent="0.2">
      <c r="A19" s="83">
        <v>233</v>
      </c>
      <c r="B19" s="84" t="s">
        <v>781</v>
      </c>
    </row>
    <row r="20" spans="1:2" s="85" customFormat="1" ht="12.75" customHeight="1" x14ac:dyDescent="0.2">
      <c r="A20" s="83">
        <v>236</v>
      </c>
      <c r="B20" s="84" t="s">
        <v>1102</v>
      </c>
    </row>
    <row r="21" spans="1:2" s="77" customFormat="1" ht="12.75" customHeight="1" x14ac:dyDescent="0.2">
      <c r="A21" s="90">
        <v>237</v>
      </c>
      <c r="B21" s="75" t="s">
        <v>782</v>
      </c>
    </row>
    <row r="22" spans="1:2" s="77" customFormat="1" ht="12.75" customHeight="1" x14ac:dyDescent="0.2">
      <c r="A22" s="90">
        <v>239</v>
      </c>
      <c r="B22" s="75" t="s">
        <v>783</v>
      </c>
    </row>
    <row r="23" spans="1:2" s="77" customFormat="1" ht="12.75" customHeight="1" x14ac:dyDescent="0.2">
      <c r="A23" s="90">
        <v>240</v>
      </c>
      <c r="B23" s="75" t="s">
        <v>784</v>
      </c>
    </row>
    <row r="24" spans="1:2" s="85" customFormat="1" ht="12.75" customHeight="1" x14ac:dyDescent="0.2">
      <c r="A24" s="83">
        <v>241</v>
      </c>
      <c r="B24" s="84" t="s">
        <v>785</v>
      </c>
    </row>
    <row r="25" spans="1:2" s="85" customFormat="1" ht="12.75" customHeight="1" x14ac:dyDescent="0.2">
      <c r="A25" s="83">
        <v>243</v>
      </c>
      <c r="B25" s="84" t="s">
        <v>786</v>
      </c>
    </row>
    <row r="26" spans="1:2" s="85" customFormat="1" ht="12.75" customHeight="1" x14ac:dyDescent="0.2">
      <c r="A26" s="83">
        <v>244</v>
      </c>
      <c r="B26" s="84" t="s">
        <v>787</v>
      </c>
    </row>
    <row r="27" spans="1:2" s="85" customFormat="1" ht="12.75" customHeight="1" x14ac:dyDescent="0.2">
      <c r="A27" s="83">
        <v>245</v>
      </c>
      <c r="B27" s="84" t="s">
        <v>788</v>
      </c>
    </row>
    <row r="28" spans="1:2" s="85" customFormat="1" ht="12.75" customHeight="1" x14ac:dyDescent="0.2">
      <c r="A28" s="83">
        <v>246</v>
      </c>
      <c r="B28" s="84" t="s">
        <v>789</v>
      </c>
    </row>
    <row r="29" spans="1:2" s="85" customFormat="1" ht="12.75" customHeight="1" x14ac:dyDescent="0.2">
      <c r="A29" s="83">
        <v>247</v>
      </c>
      <c r="B29" s="84" t="s">
        <v>790</v>
      </c>
    </row>
    <row r="30" spans="1:2" s="85" customFormat="1" ht="12.75" customHeight="1" x14ac:dyDescent="0.2">
      <c r="A30" s="83">
        <v>248</v>
      </c>
      <c r="B30" s="84" t="s">
        <v>791</v>
      </c>
    </row>
    <row r="31" spans="1:2" s="85" customFormat="1" ht="12.75" customHeight="1" x14ac:dyDescent="0.2">
      <c r="A31" s="83">
        <v>249</v>
      </c>
      <c r="B31" s="84" t="s">
        <v>792</v>
      </c>
    </row>
    <row r="32" spans="1:2" s="85" customFormat="1" ht="12.75" customHeight="1" x14ac:dyDescent="0.2">
      <c r="A32" s="83">
        <v>250</v>
      </c>
      <c r="B32" s="84" t="s">
        <v>793</v>
      </c>
    </row>
    <row r="33" spans="1:2" s="85" customFormat="1" ht="12.75" customHeight="1" x14ac:dyDescent="0.2">
      <c r="A33" s="83">
        <v>251</v>
      </c>
      <c r="B33" s="84" t="s">
        <v>794</v>
      </c>
    </row>
    <row r="34" spans="1:2" s="85" customFormat="1" ht="12.75" customHeight="1" x14ac:dyDescent="0.2">
      <c r="A34" s="83">
        <v>252</v>
      </c>
      <c r="B34" s="84" t="s">
        <v>795</v>
      </c>
    </row>
    <row r="35" spans="1:2" s="85" customFormat="1" ht="12.75" customHeight="1" x14ac:dyDescent="0.2">
      <c r="A35" s="83">
        <v>253</v>
      </c>
      <c r="B35" s="84" t="s">
        <v>796</v>
      </c>
    </row>
    <row r="36" spans="1:2" s="85" customFormat="1" ht="12.75" customHeight="1" x14ac:dyDescent="0.2">
      <c r="A36" s="83">
        <v>254</v>
      </c>
      <c r="B36" s="84" t="s">
        <v>797</v>
      </c>
    </row>
    <row r="37" spans="1:2" s="85" customFormat="1" ht="12.75" customHeight="1" x14ac:dyDescent="0.2">
      <c r="A37" s="83">
        <v>255</v>
      </c>
      <c r="B37" s="84" t="s">
        <v>798</v>
      </c>
    </row>
    <row r="38" spans="1:2" s="85" customFormat="1" ht="12.75" customHeight="1" x14ac:dyDescent="0.2">
      <c r="A38" s="83">
        <v>256</v>
      </c>
      <c r="B38" s="84" t="s">
        <v>799</v>
      </c>
    </row>
    <row r="39" spans="1:2" s="85" customFormat="1" ht="12.75" customHeight="1" x14ac:dyDescent="0.2">
      <c r="A39" s="83">
        <v>257</v>
      </c>
      <c r="B39" s="84" t="s">
        <v>800</v>
      </c>
    </row>
    <row r="40" spans="1:2" s="85" customFormat="1" ht="12.75" customHeight="1" x14ac:dyDescent="0.2">
      <c r="A40" s="83">
        <v>258</v>
      </c>
      <c r="B40" s="84" t="s">
        <v>801</v>
      </c>
    </row>
    <row r="41" spans="1:2" s="85" customFormat="1" ht="12.75" customHeight="1" x14ac:dyDescent="0.2">
      <c r="A41" s="83">
        <v>259</v>
      </c>
      <c r="B41" s="84" t="s">
        <v>802</v>
      </c>
    </row>
    <row r="42" spans="1:2" s="88" customFormat="1" ht="12.75" customHeight="1" x14ac:dyDescent="0.2">
      <c r="A42" s="86">
        <v>261</v>
      </c>
      <c r="B42" s="87" t="s">
        <v>803</v>
      </c>
    </row>
    <row r="43" spans="1:2" s="85" customFormat="1" ht="12.75" customHeight="1" x14ac:dyDescent="0.2">
      <c r="A43" s="83">
        <v>262</v>
      </c>
      <c r="B43" s="84" t="s">
        <v>804</v>
      </c>
    </row>
    <row r="44" spans="1:2" s="85" customFormat="1" ht="12.75" customHeight="1" x14ac:dyDescent="0.2">
      <c r="A44" s="83">
        <v>263</v>
      </c>
      <c r="B44" s="84" t="s">
        <v>805</v>
      </c>
    </row>
    <row r="45" spans="1:2" s="85" customFormat="1" ht="12.75" customHeight="1" x14ac:dyDescent="0.2">
      <c r="A45" s="83">
        <v>264</v>
      </c>
      <c r="B45" s="84" t="s">
        <v>806</v>
      </c>
    </row>
    <row r="46" spans="1:2" s="85" customFormat="1" ht="12.75" customHeight="1" x14ac:dyDescent="0.2">
      <c r="A46" s="83">
        <v>265</v>
      </c>
      <c r="B46" s="84" t="s">
        <v>807</v>
      </c>
    </row>
    <row r="47" spans="1:2" s="85" customFormat="1" ht="12.75" customHeight="1" x14ac:dyDescent="0.2">
      <c r="A47" s="83">
        <v>268</v>
      </c>
      <c r="B47" s="84" t="s">
        <v>702</v>
      </c>
    </row>
    <row r="48" spans="1:2" s="88" customFormat="1" ht="12.75" customHeight="1" x14ac:dyDescent="0.2">
      <c r="A48" s="86">
        <v>269</v>
      </c>
      <c r="B48" s="87" t="s">
        <v>808</v>
      </c>
    </row>
    <row r="49" spans="1:2" s="85" customFormat="1" ht="12.75" customHeight="1" x14ac:dyDescent="0.2">
      <c r="A49" s="83">
        <v>270</v>
      </c>
      <c r="B49" s="84" t="s">
        <v>809</v>
      </c>
    </row>
    <row r="50" spans="1:2" s="85" customFormat="1" ht="12.75" customHeight="1" x14ac:dyDescent="0.2">
      <c r="A50" s="83">
        <v>271</v>
      </c>
      <c r="B50" s="84" t="s">
        <v>810</v>
      </c>
    </row>
    <row r="51" spans="1:2" s="85" customFormat="1" ht="12.75" customHeight="1" x14ac:dyDescent="0.2">
      <c r="A51" s="83">
        <v>272</v>
      </c>
      <c r="B51" s="84" t="s">
        <v>811</v>
      </c>
    </row>
    <row r="52" spans="1:2" s="85" customFormat="1" ht="12.75" customHeight="1" x14ac:dyDescent="0.2">
      <c r="A52" s="83">
        <v>273</v>
      </c>
      <c r="B52" s="84" t="s">
        <v>812</v>
      </c>
    </row>
    <row r="53" spans="1:2" s="88" customFormat="1" ht="12.75" customHeight="1" x14ac:dyDescent="0.2">
      <c r="A53" s="86">
        <v>274</v>
      </c>
      <c r="B53" s="87" t="s">
        <v>128</v>
      </c>
    </row>
    <row r="54" spans="1:2" s="88" customFormat="1" ht="12.75" customHeight="1" x14ac:dyDescent="0.2">
      <c r="A54" s="86">
        <v>275</v>
      </c>
      <c r="B54" s="87" t="s">
        <v>707</v>
      </c>
    </row>
    <row r="55" spans="1:2" s="88" customFormat="1" ht="12.75" customHeight="1" x14ac:dyDescent="0.2">
      <c r="A55" s="86">
        <v>276</v>
      </c>
      <c r="B55" s="87" t="s">
        <v>708</v>
      </c>
    </row>
    <row r="56" spans="1:2" s="88" customFormat="1" ht="12.75" customHeight="1" x14ac:dyDescent="0.2">
      <c r="A56" s="86">
        <v>277</v>
      </c>
      <c r="B56" s="87" t="s">
        <v>709</v>
      </c>
    </row>
    <row r="57" spans="1:2" s="77" customFormat="1" ht="12.75" customHeight="1" x14ac:dyDescent="0.2">
      <c r="A57" s="90">
        <v>279</v>
      </c>
      <c r="B57" s="75" t="s">
        <v>710</v>
      </c>
    </row>
    <row r="58" spans="1:2" s="85" customFormat="1" ht="12.75" customHeight="1" x14ac:dyDescent="0.2">
      <c r="A58" s="83">
        <v>280</v>
      </c>
      <c r="B58" s="84" t="s">
        <v>813</v>
      </c>
    </row>
    <row r="59" spans="1:2" s="85" customFormat="1" ht="12.75" customHeight="1" x14ac:dyDescent="0.2">
      <c r="A59" s="83">
        <v>281</v>
      </c>
      <c r="B59" s="84" t="s">
        <v>814</v>
      </c>
    </row>
    <row r="60" spans="1:2" s="85" customFormat="1" ht="12.75" customHeight="1" x14ac:dyDescent="0.2">
      <c r="A60" s="83">
        <v>282</v>
      </c>
      <c r="B60" s="84" t="s">
        <v>815</v>
      </c>
    </row>
    <row r="61" spans="1:2" s="85" customFormat="1" ht="12.75" customHeight="1" x14ac:dyDescent="0.2">
      <c r="A61" s="83">
        <v>283</v>
      </c>
      <c r="B61" s="84" t="s">
        <v>816</v>
      </c>
    </row>
    <row r="62" spans="1:2" s="85" customFormat="1" ht="12.75" customHeight="1" x14ac:dyDescent="0.2">
      <c r="A62" s="83">
        <v>284</v>
      </c>
      <c r="B62" s="84" t="s">
        <v>817</v>
      </c>
    </row>
    <row r="63" spans="1:2" s="77" customFormat="1" ht="12.75" customHeight="1" x14ac:dyDescent="0.2">
      <c r="A63" s="90">
        <v>285</v>
      </c>
      <c r="B63" s="75" t="s">
        <v>818</v>
      </c>
    </row>
    <row r="64" spans="1:2" s="85" customFormat="1" ht="12.75" customHeight="1" x14ac:dyDescent="0.2">
      <c r="A64" s="83">
        <v>286</v>
      </c>
      <c r="B64" s="84" t="s">
        <v>819</v>
      </c>
    </row>
    <row r="65" spans="1:2" s="85" customFormat="1" ht="12.75" customHeight="1" x14ac:dyDescent="0.2">
      <c r="A65" s="83">
        <v>287</v>
      </c>
      <c r="B65" s="84" t="s">
        <v>713</v>
      </c>
    </row>
    <row r="66" spans="1:2" s="85" customFormat="1" ht="12.75" customHeight="1" x14ac:dyDescent="0.2">
      <c r="A66" s="83">
        <v>288</v>
      </c>
      <c r="B66" s="84" t="s">
        <v>820</v>
      </c>
    </row>
    <row r="67" spans="1:2" s="88" customFormat="1" ht="12.75" customHeight="1" x14ac:dyDescent="0.2">
      <c r="A67" s="86">
        <v>289</v>
      </c>
      <c r="B67" s="87" t="s">
        <v>821</v>
      </c>
    </row>
    <row r="68" spans="1:2" s="77" customFormat="1" ht="12.75" customHeight="1" x14ac:dyDescent="0.2">
      <c r="A68" s="90">
        <v>290</v>
      </c>
      <c r="B68" s="75" t="s">
        <v>822</v>
      </c>
    </row>
    <row r="69" spans="1:2" s="85" customFormat="1" ht="12.75" customHeight="1" x14ac:dyDescent="0.2">
      <c r="A69" s="83">
        <v>291</v>
      </c>
      <c r="B69" s="84" t="s">
        <v>1103</v>
      </c>
    </row>
    <row r="70" spans="1:2" s="88" customFormat="1" ht="12.75" customHeight="1" x14ac:dyDescent="0.2">
      <c r="A70" s="86">
        <v>292</v>
      </c>
      <c r="B70" s="87" t="s">
        <v>717</v>
      </c>
    </row>
    <row r="71" spans="1:2" s="77" customFormat="1" ht="12.75" customHeight="1" x14ac:dyDescent="0.2">
      <c r="A71" s="90">
        <v>293</v>
      </c>
      <c r="B71" s="75" t="s">
        <v>823</v>
      </c>
    </row>
    <row r="72" spans="1:2" s="77" customFormat="1" ht="12.75" customHeight="1" x14ac:dyDescent="0.2">
      <c r="A72" s="90">
        <v>294</v>
      </c>
      <c r="B72" s="75" t="s">
        <v>719</v>
      </c>
    </row>
    <row r="73" spans="1:2" s="77" customFormat="1" ht="12.75" customHeight="1" x14ac:dyDescent="0.2">
      <c r="A73" s="90">
        <v>296</v>
      </c>
      <c r="B73" s="75" t="s">
        <v>720</v>
      </c>
    </row>
    <row r="74" spans="1:2" s="77" customFormat="1" ht="12.75" customHeight="1" x14ac:dyDescent="0.2">
      <c r="A74" s="90">
        <v>297</v>
      </c>
      <c r="B74" s="75" t="s">
        <v>721</v>
      </c>
    </row>
    <row r="75" spans="1:2" s="77" customFormat="1" ht="12.75" customHeight="1" x14ac:dyDescent="0.2">
      <c r="A75" s="90">
        <v>298</v>
      </c>
      <c r="B75" s="75" t="s">
        <v>824</v>
      </c>
    </row>
    <row r="76" spans="1:2" s="77" customFormat="1" ht="12.75" customHeight="1" x14ac:dyDescent="0.2">
      <c r="A76" s="90">
        <v>300</v>
      </c>
      <c r="B76" s="75" t="s">
        <v>825</v>
      </c>
    </row>
    <row r="77" spans="1:2" s="77" customFormat="1" ht="12.75" customHeight="1" x14ac:dyDescent="0.2">
      <c r="A77" s="90">
        <v>301</v>
      </c>
      <c r="B77" s="75" t="s">
        <v>826</v>
      </c>
    </row>
    <row r="78" spans="1:2" s="77" customFormat="1" ht="12.75" customHeight="1" x14ac:dyDescent="0.2">
      <c r="A78" s="90">
        <v>302</v>
      </c>
      <c r="B78" s="75" t="s">
        <v>827</v>
      </c>
    </row>
    <row r="79" spans="1:2" s="77" customFormat="1" ht="12.75" customHeight="1" x14ac:dyDescent="0.2">
      <c r="A79" s="90">
        <v>303</v>
      </c>
      <c r="B79" s="75" t="s">
        <v>828</v>
      </c>
    </row>
    <row r="80" spans="1:2" s="77" customFormat="1" ht="12.75" customHeight="1" x14ac:dyDescent="0.2">
      <c r="A80" s="90">
        <v>304</v>
      </c>
      <c r="B80" s="75" t="s">
        <v>829</v>
      </c>
    </row>
    <row r="81" spans="1:2" s="77" customFormat="1" ht="12.75" customHeight="1" x14ac:dyDescent="0.2">
      <c r="A81" s="90">
        <v>305</v>
      </c>
      <c r="B81" s="75" t="s">
        <v>830</v>
      </c>
    </row>
    <row r="82" spans="1:2" s="77" customFormat="1" ht="12.75" customHeight="1" x14ac:dyDescent="0.2">
      <c r="A82" s="90">
        <v>307</v>
      </c>
      <c r="B82" s="75" t="s">
        <v>831</v>
      </c>
    </row>
    <row r="83" spans="1:2" s="77" customFormat="1" ht="12.75" customHeight="1" x14ac:dyDescent="0.2">
      <c r="A83" s="90">
        <v>311</v>
      </c>
      <c r="B83" s="75" t="s">
        <v>832</v>
      </c>
    </row>
    <row r="84" spans="1:2" s="77" customFormat="1" ht="12.75" customHeight="1" x14ac:dyDescent="0.2">
      <c r="A84" s="90">
        <v>321</v>
      </c>
      <c r="B84" s="75" t="s">
        <v>833</v>
      </c>
    </row>
    <row r="85" spans="1:2" s="77" customFormat="1" ht="12.75" customHeight="1" x14ac:dyDescent="0.2">
      <c r="A85" s="90">
        <v>323</v>
      </c>
      <c r="B85" s="75" t="s">
        <v>834</v>
      </c>
    </row>
    <row r="86" spans="1:2" s="77" customFormat="1" ht="12.75" customHeight="1" x14ac:dyDescent="0.2">
      <c r="A86" s="90">
        <v>324</v>
      </c>
      <c r="B86" s="75" t="s">
        <v>835</v>
      </c>
    </row>
    <row r="87" spans="1:2" s="77" customFormat="1" ht="12.75" customHeight="1" x14ac:dyDescent="0.2">
      <c r="A87" s="90">
        <v>325</v>
      </c>
      <c r="B87" s="75" t="s">
        <v>836</v>
      </c>
    </row>
    <row r="88" spans="1:2" s="77" customFormat="1" ht="12.75" customHeight="1" x14ac:dyDescent="0.2">
      <c r="A88" s="90">
        <v>326</v>
      </c>
      <c r="B88" s="75" t="s">
        <v>837</v>
      </c>
    </row>
    <row r="89" spans="1:2" s="105" customFormat="1" ht="12.75" customHeight="1" x14ac:dyDescent="0.2">
      <c r="A89" s="103">
        <v>401</v>
      </c>
      <c r="B89" s="104" t="s">
        <v>838</v>
      </c>
    </row>
    <row r="90" spans="1:2" s="105" customFormat="1" ht="12.75" customHeight="1" x14ac:dyDescent="0.2">
      <c r="A90" s="103">
        <v>402</v>
      </c>
      <c r="B90" s="104" t="s">
        <v>839</v>
      </c>
    </row>
    <row r="91" spans="1:2" s="105" customFormat="1" ht="12.75" customHeight="1" x14ac:dyDescent="0.2">
      <c r="A91" s="103">
        <v>403</v>
      </c>
      <c r="B91" s="104" t="s">
        <v>840</v>
      </c>
    </row>
    <row r="92" spans="1:2" s="105" customFormat="1" ht="12.75" customHeight="1" x14ac:dyDescent="0.2">
      <c r="A92" s="103">
        <v>404</v>
      </c>
      <c r="B92" s="104" t="s">
        <v>841</v>
      </c>
    </row>
    <row r="93" spans="1:2" s="105" customFormat="1" ht="12.75" customHeight="1" x14ac:dyDescent="0.2">
      <c r="A93" s="103">
        <v>405</v>
      </c>
      <c r="B93" s="104" t="s">
        <v>1104</v>
      </c>
    </row>
    <row r="94" spans="1:2" s="105" customFormat="1" ht="12.75" customHeight="1" x14ac:dyDescent="0.2">
      <c r="A94" s="103">
        <v>406</v>
      </c>
      <c r="B94" s="104" t="s">
        <v>1105</v>
      </c>
    </row>
    <row r="95" spans="1:2" s="105" customFormat="1" ht="12.75" customHeight="1" x14ac:dyDescent="0.2">
      <c r="A95" s="103">
        <v>407</v>
      </c>
      <c r="B95" s="104" t="s">
        <v>842</v>
      </c>
    </row>
    <row r="96" spans="1:2" s="105" customFormat="1" ht="12.75" customHeight="1" x14ac:dyDescent="0.2">
      <c r="A96" s="103">
        <v>408</v>
      </c>
      <c r="B96" s="104" t="s">
        <v>843</v>
      </c>
    </row>
    <row r="97" spans="1:2" s="105" customFormat="1" ht="12.75" customHeight="1" x14ac:dyDescent="0.2">
      <c r="A97" s="103">
        <v>409</v>
      </c>
      <c r="B97" s="104" t="s">
        <v>844</v>
      </c>
    </row>
    <row r="98" spans="1:2" s="105" customFormat="1" ht="12.75" customHeight="1" x14ac:dyDescent="0.2">
      <c r="A98" s="103">
        <v>410</v>
      </c>
      <c r="B98" s="104" t="s">
        <v>845</v>
      </c>
    </row>
    <row r="99" spans="1:2" s="105" customFormat="1" ht="12.75" customHeight="1" x14ac:dyDescent="0.2">
      <c r="A99" s="103">
        <v>411</v>
      </c>
      <c r="B99" s="104" t="s">
        <v>326</v>
      </c>
    </row>
    <row r="100" spans="1:2" s="105" customFormat="1" ht="12.75" customHeight="1" x14ac:dyDescent="0.2">
      <c r="A100" s="103">
        <v>412</v>
      </c>
      <c r="B100" s="104" t="s">
        <v>846</v>
      </c>
    </row>
    <row r="101" spans="1:2" s="77" customFormat="1" ht="12.75" customHeight="1" x14ac:dyDescent="0.2">
      <c r="A101" s="90">
        <v>413</v>
      </c>
      <c r="B101" s="75" t="s">
        <v>847</v>
      </c>
    </row>
    <row r="102" spans="1:2" s="77" customFormat="1" ht="12.75" customHeight="1" x14ac:dyDescent="0.2">
      <c r="A102" s="90">
        <v>414</v>
      </c>
      <c r="B102" s="75" t="s">
        <v>848</v>
      </c>
    </row>
    <row r="103" spans="1:2" s="77" customFormat="1" ht="12.75" customHeight="1" x14ac:dyDescent="0.2">
      <c r="A103" s="90">
        <v>415</v>
      </c>
      <c r="B103" s="75" t="s">
        <v>849</v>
      </c>
    </row>
    <row r="104" spans="1:2" s="77" customFormat="1" ht="12.75" customHeight="1" x14ac:dyDescent="0.2">
      <c r="A104" s="90">
        <v>416</v>
      </c>
      <c r="B104" s="75" t="s">
        <v>850</v>
      </c>
    </row>
    <row r="105" spans="1:2" s="105" customFormat="1" ht="12.75" customHeight="1" x14ac:dyDescent="0.2">
      <c r="A105" s="103">
        <v>417</v>
      </c>
      <c r="B105" s="104" t="s">
        <v>851</v>
      </c>
    </row>
    <row r="106" spans="1:2" s="77" customFormat="1" ht="12.75" customHeight="1" x14ac:dyDescent="0.2">
      <c r="A106" s="90">
        <v>418</v>
      </c>
      <c r="B106" s="75" t="s">
        <v>852</v>
      </c>
    </row>
    <row r="107" spans="1:2" s="77" customFormat="1" ht="12.75" customHeight="1" x14ac:dyDescent="0.2">
      <c r="A107" s="90">
        <v>420</v>
      </c>
      <c r="B107" s="75" t="s">
        <v>853</v>
      </c>
    </row>
    <row r="108" spans="1:2" s="77" customFormat="1" ht="12.75" customHeight="1" x14ac:dyDescent="0.2">
      <c r="A108" s="90">
        <v>421</v>
      </c>
      <c r="B108" s="75" t="s">
        <v>854</v>
      </c>
    </row>
    <row r="109" spans="1:2" s="77" customFormat="1" ht="12.75" customHeight="1" x14ac:dyDescent="0.2">
      <c r="A109" s="90">
        <v>422</v>
      </c>
      <c r="B109" s="75" t="s">
        <v>855</v>
      </c>
    </row>
    <row r="110" spans="1:2" s="77" customFormat="1" ht="12.75" customHeight="1" x14ac:dyDescent="0.2">
      <c r="A110" s="90">
        <v>423</v>
      </c>
      <c r="B110" s="75" t="s">
        <v>856</v>
      </c>
    </row>
    <row r="111" spans="1:2" s="77" customFormat="1" ht="12.75" customHeight="1" x14ac:dyDescent="0.2">
      <c r="A111" s="90">
        <v>424</v>
      </c>
      <c r="B111" s="75" t="s">
        <v>857</v>
      </c>
    </row>
    <row r="112" spans="1:2" s="77" customFormat="1" ht="12.75" customHeight="1" x14ac:dyDescent="0.2">
      <c r="A112" s="90">
        <v>425</v>
      </c>
      <c r="B112" s="75" t="s">
        <v>858</v>
      </c>
    </row>
    <row r="113" spans="1:2" s="77" customFormat="1" ht="12.75" customHeight="1" x14ac:dyDescent="0.2">
      <c r="A113" s="90">
        <v>426</v>
      </c>
      <c r="B113" s="75" t="s">
        <v>859</v>
      </c>
    </row>
    <row r="114" spans="1:2" s="77" customFormat="1" ht="12.75" customHeight="1" x14ac:dyDescent="0.2">
      <c r="A114" s="90">
        <v>427</v>
      </c>
      <c r="B114" s="75" t="s">
        <v>860</v>
      </c>
    </row>
    <row r="115" spans="1:2" s="77" customFormat="1" ht="12.75" customHeight="1" x14ac:dyDescent="0.2">
      <c r="A115" s="90">
        <v>428</v>
      </c>
      <c r="B115" s="75" t="s">
        <v>861</v>
      </c>
    </row>
    <row r="116" spans="1:2" s="77" customFormat="1" ht="12.75" customHeight="1" x14ac:dyDescent="0.2">
      <c r="A116" s="90">
        <v>429</v>
      </c>
      <c r="B116" s="75" t="s">
        <v>862</v>
      </c>
    </row>
    <row r="117" spans="1:2" s="77" customFormat="1" ht="12.75" customHeight="1" x14ac:dyDescent="0.2">
      <c r="A117" s="90">
        <v>430</v>
      </c>
      <c r="B117" s="75" t="s">
        <v>863</v>
      </c>
    </row>
    <row r="118" spans="1:2" s="77" customFormat="1" ht="12.75" customHeight="1" x14ac:dyDescent="0.2">
      <c r="A118" s="90">
        <v>432</v>
      </c>
      <c r="B118" s="75" t="s">
        <v>491</v>
      </c>
    </row>
    <row r="119" spans="1:2" s="77" customFormat="1" ht="12.75" customHeight="1" x14ac:dyDescent="0.2">
      <c r="A119" s="90">
        <v>433</v>
      </c>
      <c r="B119" s="75" t="s">
        <v>864</v>
      </c>
    </row>
    <row r="120" spans="1:2" s="77" customFormat="1" ht="12.75" customHeight="1" x14ac:dyDescent="0.2">
      <c r="A120" s="90">
        <v>434</v>
      </c>
      <c r="B120" s="75" t="s">
        <v>865</v>
      </c>
    </row>
    <row r="121" spans="1:2" s="77" customFormat="1" ht="12.75" customHeight="1" x14ac:dyDescent="0.2">
      <c r="A121" s="90">
        <v>435</v>
      </c>
      <c r="B121" s="75" t="s">
        <v>866</v>
      </c>
    </row>
    <row r="122" spans="1:2" s="77" customFormat="1" ht="12.75" customHeight="1" x14ac:dyDescent="0.2">
      <c r="A122" s="90">
        <v>436</v>
      </c>
      <c r="B122" s="75" t="s">
        <v>867</v>
      </c>
    </row>
    <row r="123" spans="1:2" s="77" customFormat="1" ht="12.75" customHeight="1" x14ac:dyDescent="0.2">
      <c r="A123" s="90">
        <v>437</v>
      </c>
      <c r="B123" s="75" t="s">
        <v>868</v>
      </c>
    </row>
    <row r="124" spans="1:2" s="77" customFormat="1" ht="12.75" customHeight="1" x14ac:dyDescent="0.2">
      <c r="A124" s="90">
        <v>438</v>
      </c>
      <c r="B124" s="75" t="s">
        <v>869</v>
      </c>
    </row>
    <row r="125" spans="1:2" s="77" customFormat="1" ht="12.75" customHeight="1" x14ac:dyDescent="0.2">
      <c r="A125" s="90">
        <v>439</v>
      </c>
      <c r="B125" s="75" t="s">
        <v>870</v>
      </c>
    </row>
    <row r="126" spans="1:2" s="77" customFormat="1" ht="12.75" customHeight="1" x14ac:dyDescent="0.2">
      <c r="A126" s="90">
        <v>440</v>
      </c>
      <c r="B126" s="75" t="s">
        <v>871</v>
      </c>
    </row>
    <row r="127" spans="1:2" s="77" customFormat="1" ht="12.75" customHeight="1" x14ac:dyDescent="0.2">
      <c r="A127" s="90">
        <v>441</v>
      </c>
      <c r="B127" s="75" t="s">
        <v>872</v>
      </c>
    </row>
    <row r="128" spans="1:2" s="77" customFormat="1" ht="12.75" customHeight="1" x14ac:dyDescent="0.2">
      <c r="A128" s="90">
        <v>442</v>
      </c>
      <c r="B128" s="75" t="s">
        <v>873</v>
      </c>
    </row>
    <row r="129" spans="1:2" s="77" customFormat="1" ht="12.75" customHeight="1" x14ac:dyDescent="0.2">
      <c r="A129" s="90">
        <v>443</v>
      </c>
      <c r="B129" s="75" t="s">
        <v>874</v>
      </c>
    </row>
    <row r="130" spans="1:2" s="77" customFormat="1" ht="12.75" customHeight="1" x14ac:dyDescent="0.2">
      <c r="A130" s="90">
        <v>444</v>
      </c>
      <c r="B130" s="75" t="s">
        <v>875</v>
      </c>
    </row>
    <row r="131" spans="1:2" s="77" customFormat="1" ht="12.75" customHeight="1" x14ac:dyDescent="0.2">
      <c r="A131" s="90">
        <v>445</v>
      </c>
      <c r="B131" s="75" t="s">
        <v>876</v>
      </c>
    </row>
    <row r="132" spans="1:2" s="77" customFormat="1" ht="12.75" customHeight="1" x14ac:dyDescent="0.2">
      <c r="A132" s="90">
        <v>446</v>
      </c>
      <c r="B132" s="75" t="s">
        <v>597</v>
      </c>
    </row>
    <row r="133" spans="1:2" s="77" customFormat="1" ht="12.75" customHeight="1" x14ac:dyDescent="0.2">
      <c r="A133" s="90">
        <v>447</v>
      </c>
      <c r="B133" s="75" t="s">
        <v>601</v>
      </c>
    </row>
    <row r="134" spans="1:2" s="77" customFormat="1" ht="12.75" customHeight="1" x14ac:dyDescent="0.2">
      <c r="A134" s="90">
        <v>448</v>
      </c>
      <c r="B134" s="75" t="s">
        <v>608</v>
      </c>
    </row>
    <row r="135" spans="1:2" s="77" customFormat="1" ht="12.75" customHeight="1" x14ac:dyDescent="0.2">
      <c r="A135" s="90">
        <v>449</v>
      </c>
      <c r="B135" s="75" t="s">
        <v>877</v>
      </c>
    </row>
    <row r="136" spans="1:2" s="77" customFormat="1" ht="12.75" customHeight="1" x14ac:dyDescent="0.2">
      <c r="A136" s="90">
        <v>450</v>
      </c>
      <c r="B136" s="75" t="s">
        <v>878</v>
      </c>
    </row>
    <row r="137" spans="1:2" s="77" customFormat="1" ht="12.75" customHeight="1" x14ac:dyDescent="0.2">
      <c r="A137" s="90">
        <v>451</v>
      </c>
      <c r="B137" s="75" t="s">
        <v>879</v>
      </c>
    </row>
    <row r="138" spans="1:2" s="77" customFormat="1" ht="12.75" customHeight="1" x14ac:dyDescent="0.2">
      <c r="A138" s="90">
        <v>452</v>
      </c>
      <c r="B138" s="75" t="s">
        <v>880</v>
      </c>
    </row>
    <row r="139" spans="1:2" s="77" customFormat="1" ht="12.75" customHeight="1" x14ac:dyDescent="0.2">
      <c r="A139" s="90">
        <v>453</v>
      </c>
      <c r="B139" s="75" t="s">
        <v>881</v>
      </c>
    </row>
    <row r="140" spans="1:2" s="77" customFormat="1" ht="12.75" customHeight="1" x14ac:dyDescent="0.2">
      <c r="A140" s="90">
        <v>454</v>
      </c>
      <c r="B140" s="75" t="s">
        <v>882</v>
      </c>
    </row>
    <row r="141" spans="1:2" s="77" customFormat="1" ht="12.75" customHeight="1" x14ac:dyDescent="0.2">
      <c r="A141" s="90">
        <v>455</v>
      </c>
      <c r="B141" s="75" t="s">
        <v>883</v>
      </c>
    </row>
    <row r="142" spans="1:2" s="77" customFormat="1" ht="12.75" customHeight="1" x14ac:dyDescent="0.2">
      <c r="A142" s="90">
        <v>456</v>
      </c>
      <c r="B142" s="75" t="s">
        <v>884</v>
      </c>
    </row>
    <row r="143" spans="1:2" s="77" customFormat="1" ht="12.75" customHeight="1" x14ac:dyDescent="0.2">
      <c r="A143" s="90">
        <v>457</v>
      </c>
      <c r="B143" s="75" t="s">
        <v>885</v>
      </c>
    </row>
    <row r="144" spans="1:2" s="77" customFormat="1" ht="12.75" customHeight="1" x14ac:dyDescent="0.2">
      <c r="A144" s="90">
        <v>458</v>
      </c>
      <c r="B144" s="75" t="s">
        <v>653</v>
      </c>
    </row>
    <row r="145" spans="1:2" s="77" customFormat="1" ht="12.75" customHeight="1" x14ac:dyDescent="0.2">
      <c r="A145" s="90">
        <v>459</v>
      </c>
      <c r="B145" s="75" t="s">
        <v>886</v>
      </c>
    </row>
    <row r="146" spans="1:2" s="77" customFormat="1" ht="12.75" customHeight="1" x14ac:dyDescent="0.2">
      <c r="A146" s="90">
        <v>460</v>
      </c>
      <c r="B146" s="75" t="s">
        <v>887</v>
      </c>
    </row>
    <row r="147" spans="1:2" s="77" customFormat="1" ht="12.75" customHeight="1" x14ac:dyDescent="0.2">
      <c r="A147" s="90">
        <v>461</v>
      </c>
      <c r="B147" s="75" t="s">
        <v>888</v>
      </c>
    </row>
    <row r="148" spans="1:2" s="77" customFormat="1" ht="12.75" customHeight="1" x14ac:dyDescent="0.2">
      <c r="A148" s="90">
        <v>462</v>
      </c>
      <c r="B148" s="75" t="s">
        <v>889</v>
      </c>
    </row>
    <row r="149" spans="1:2" s="77" customFormat="1" ht="12.75" customHeight="1" x14ac:dyDescent="0.2">
      <c r="A149" s="90">
        <v>463</v>
      </c>
      <c r="B149" s="75" t="s">
        <v>890</v>
      </c>
    </row>
    <row r="150" spans="1:2" s="77" customFormat="1" ht="12.75" customHeight="1" x14ac:dyDescent="0.2">
      <c r="A150" s="90">
        <v>464</v>
      </c>
      <c r="B150" s="75" t="s">
        <v>891</v>
      </c>
    </row>
    <row r="151" spans="1:2" s="77" customFormat="1" ht="12.75" customHeight="1" x14ac:dyDescent="0.2">
      <c r="A151" s="90">
        <v>465</v>
      </c>
      <c r="B151" s="75" t="s">
        <v>892</v>
      </c>
    </row>
    <row r="152" spans="1:2" s="77" customFormat="1" ht="12.75" customHeight="1" x14ac:dyDescent="0.2">
      <c r="A152" s="90">
        <v>466</v>
      </c>
      <c r="B152" s="75" t="s">
        <v>893</v>
      </c>
    </row>
    <row r="153" spans="1:2" s="77" customFormat="1" ht="12.75" customHeight="1" x14ac:dyDescent="0.2">
      <c r="A153" s="90">
        <v>467</v>
      </c>
      <c r="B153" s="75" t="s">
        <v>894</v>
      </c>
    </row>
    <row r="154" spans="1:2" s="77" customFormat="1" ht="12.75" customHeight="1" x14ac:dyDescent="0.2">
      <c r="A154" s="90">
        <v>468</v>
      </c>
      <c r="B154" s="75" t="s">
        <v>895</v>
      </c>
    </row>
    <row r="155" spans="1:2" s="77" customFormat="1" ht="12.75" customHeight="1" x14ac:dyDescent="0.2">
      <c r="A155" s="90">
        <v>469</v>
      </c>
      <c r="B155" s="75" t="s">
        <v>896</v>
      </c>
    </row>
    <row r="156" spans="1:2" s="77" customFormat="1" ht="12.75" customHeight="1" x14ac:dyDescent="0.2">
      <c r="A156" s="90">
        <v>470</v>
      </c>
      <c r="B156" s="75" t="s">
        <v>897</v>
      </c>
    </row>
    <row r="157" spans="1:2" s="77" customFormat="1" ht="12.75" customHeight="1" x14ac:dyDescent="0.2">
      <c r="A157" s="90">
        <v>472</v>
      </c>
      <c r="B157" s="75" t="s">
        <v>898</v>
      </c>
    </row>
    <row r="158" spans="1:2" s="77" customFormat="1" ht="12.75" customHeight="1" x14ac:dyDescent="0.2">
      <c r="A158" s="90">
        <v>474</v>
      </c>
      <c r="B158" s="75" t="s">
        <v>899</v>
      </c>
    </row>
    <row r="159" spans="1:2" s="77" customFormat="1" ht="12.75" customHeight="1" x14ac:dyDescent="0.2">
      <c r="A159" s="90">
        <v>475</v>
      </c>
      <c r="B159" s="75" t="s">
        <v>900</v>
      </c>
    </row>
    <row r="160" spans="1:2" s="88" customFormat="1" ht="12.75" customHeight="1" x14ac:dyDescent="0.2">
      <c r="A160" s="86">
        <v>476</v>
      </c>
      <c r="B160" s="87" t="s">
        <v>901</v>
      </c>
    </row>
    <row r="161" spans="1:2" s="88" customFormat="1" ht="12.75" customHeight="1" x14ac:dyDescent="0.2">
      <c r="A161" s="86">
        <v>477</v>
      </c>
      <c r="B161" s="87" t="s">
        <v>902</v>
      </c>
    </row>
    <row r="162" spans="1:2" s="77" customFormat="1" ht="12.75" customHeight="1" x14ac:dyDescent="0.2">
      <c r="A162" s="90">
        <v>478</v>
      </c>
      <c r="B162" s="75" t="s">
        <v>903</v>
      </c>
    </row>
    <row r="163" spans="1:2" s="77" customFormat="1" ht="12.75" customHeight="1" x14ac:dyDescent="0.2">
      <c r="A163" s="90">
        <v>481</v>
      </c>
      <c r="B163" s="75" t="s">
        <v>904</v>
      </c>
    </row>
    <row r="164" spans="1:2" s="88" customFormat="1" ht="12.75" customHeight="1" x14ac:dyDescent="0.2">
      <c r="A164" s="86">
        <v>482</v>
      </c>
      <c r="B164" s="87" t="s">
        <v>905</v>
      </c>
    </row>
    <row r="165" spans="1:2" s="77" customFormat="1" ht="12.75" customHeight="1" x14ac:dyDescent="0.2">
      <c r="A165" s="90">
        <v>490</v>
      </c>
      <c r="B165" s="75" t="s">
        <v>906</v>
      </c>
    </row>
    <row r="166" spans="1:2" s="77" customFormat="1" ht="12.75" customHeight="1" x14ac:dyDescent="0.2">
      <c r="A166" s="90">
        <v>493</v>
      </c>
      <c r="B166" s="75" t="s">
        <v>907</v>
      </c>
    </row>
    <row r="167" spans="1:2" s="77" customFormat="1" ht="12.75" customHeight="1" x14ac:dyDescent="0.2">
      <c r="A167" s="90">
        <v>494</v>
      </c>
      <c r="B167" s="75" t="s">
        <v>908</v>
      </c>
    </row>
    <row r="168" spans="1:2" s="77" customFormat="1" ht="12.75" customHeight="1" x14ac:dyDescent="0.2">
      <c r="A168" s="90">
        <v>495</v>
      </c>
      <c r="B168" s="75" t="s">
        <v>662</v>
      </c>
    </row>
    <row r="169" spans="1:2" s="77" customFormat="1" ht="12.75" customHeight="1" x14ac:dyDescent="0.2">
      <c r="A169" s="90">
        <v>496</v>
      </c>
      <c r="B169" s="75" t="s">
        <v>909</v>
      </c>
    </row>
    <row r="170" spans="1:2" s="77" customFormat="1" ht="12.75" customHeight="1" x14ac:dyDescent="0.2">
      <c r="A170" s="90">
        <v>497</v>
      </c>
      <c r="B170" s="75" t="s">
        <v>910</v>
      </c>
    </row>
    <row r="171" spans="1:2" s="77" customFormat="1" ht="12.75" customHeight="1" x14ac:dyDescent="0.2">
      <c r="A171" s="90">
        <v>498</v>
      </c>
      <c r="B171" s="75" t="s">
        <v>911</v>
      </c>
    </row>
    <row r="172" spans="1:2" s="93" customFormat="1" ht="12.75" customHeight="1" x14ac:dyDescent="0.2">
      <c r="A172" s="91">
        <v>601</v>
      </c>
      <c r="B172" s="95" t="s">
        <v>912</v>
      </c>
    </row>
    <row r="173" spans="1:2" s="93" customFormat="1" ht="12.75" customHeight="1" x14ac:dyDescent="0.2">
      <c r="A173" s="91">
        <v>602</v>
      </c>
      <c r="B173" s="92" t="s">
        <v>913</v>
      </c>
    </row>
    <row r="174" spans="1:2" s="96" customFormat="1" ht="12.75" customHeight="1" x14ac:dyDescent="0.2">
      <c r="A174" s="94">
        <v>605</v>
      </c>
      <c r="B174" s="95" t="s">
        <v>914</v>
      </c>
    </row>
    <row r="175" spans="1:2" s="96" customFormat="1" ht="12.75" customHeight="1" x14ac:dyDescent="0.2">
      <c r="A175" s="94">
        <v>606</v>
      </c>
      <c r="B175" s="95" t="s">
        <v>915</v>
      </c>
    </row>
    <row r="176" spans="1:2" s="96" customFormat="1" ht="12.75" customHeight="1" x14ac:dyDescent="0.2">
      <c r="A176" s="94">
        <v>607</v>
      </c>
      <c r="B176" s="95" t="s">
        <v>916</v>
      </c>
    </row>
    <row r="177" spans="1:2" s="96" customFormat="1" ht="12.75" customHeight="1" x14ac:dyDescent="0.2">
      <c r="A177" s="94">
        <v>608</v>
      </c>
      <c r="B177" s="95" t="s">
        <v>917</v>
      </c>
    </row>
    <row r="178" spans="1:2" s="96" customFormat="1" ht="12.75" customHeight="1" x14ac:dyDescent="0.2">
      <c r="A178" s="94">
        <v>611</v>
      </c>
      <c r="B178" s="95" t="s">
        <v>918</v>
      </c>
    </row>
    <row r="179" spans="1:2" s="96" customFormat="1" ht="12.75" customHeight="1" x14ac:dyDescent="0.2">
      <c r="A179" s="94">
        <v>612</v>
      </c>
      <c r="B179" s="95" t="s">
        <v>919</v>
      </c>
    </row>
    <row r="180" spans="1:2" s="96" customFormat="1" ht="12.75" customHeight="1" x14ac:dyDescent="0.2">
      <c r="A180" s="94">
        <v>613</v>
      </c>
      <c r="B180" s="95" t="s">
        <v>920</v>
      </c>
    </row>
    <row r="181" spans="1:2" s="96" customFormat="1" ht="12.75" customHeight="1" x14ac:dyDescent="0.2">
      <c r="A181" s="94">
        <v>614</v>
      </c>
      <c r="B181" s="95" t="s">
        <v>921</v>
      </c>
    </row>
    <row r="182" spans="1:2" s="96" customFormat="1" ht="12.75" customHeight="1" x14ac:dyDescent="0.2">
      <c r="A182" s="94">
        <v>616</v>
      </c>
      <c r="B182" s="95" t="s">
        <v>922</v>
      </c>
    </row>
    <row r="183" spans="1:2" s="96" customFormat="1" ht="12.75" customHeight="1" x14ac:dyDescent="0.2">
      <c r="A183" s="94">
        <v>617</v>
      </c>
      <c r="B183" s="95" t="s">
        <v>923</v>
      </c>
    </row>
    <row r="184" spans="1:2" s="96" customFormat="1" ht="12.75" customHeight="1" x14ac:dyDescent="0.2">
      <c r="A184" s="94">
        <v>618</v>
      </c>
      <c r="B184" s="95" t="s">
        <v>726</v>
      </c>
    </row>
    <row r="185" spans="1:2" s="96" customFormat="1" ht="12.75" customHeight="1" x14ac:dyDescent="0.2">
      <c r="A185" s="94">
        <v>619</v>
      </c>
      <c r="B185" s="95" t="s">
        <v>924</v>
      </c>
    </row>
    <row r="186" spans="1:2" s="96" customFormat="1" ht="12.75" customHeight="1" x14ac:dyDescent="0.2">
      <c r="A186" s="94">
        <v>620</v>
      </c>
      <c r="B186" s="95" t="s">
        <v>1101</v>
      </c>
    </row>
    <row r="187" spans="1:2" s="96" customFormat="1" ht="12.75" customHeight="1" x14ac:dyDescent="0.2">
      <c r="A187" s="94">
        <v>621</v>
      </c>
      <c r="B187" s="95" t="s">
        <v>925</v>
      </c>
    </row>
    <row r="188" spans="1:2" s="96" customFormat="1" ht="12.75" customHeight="1" x14ac:dyDescent="0.2">
      <c r="A188" s="94">
        <v>622</v>
      </c>
      <c r="B188" s="95" t="s">
        <v>926</v>
      </c>
    </row>
    <row r="189" spans="1:2" s="96" customFormat="1" ht="12.75" customHeight="1" x14ac:dyDescent="0.2">
      <c r="A189" s="94">
        <v>623</v>
      </c>
      <c r="B189" s="95" t="s">
        <v>927</v>
      </c>
    </row>
    <row r="190" spans="1:2" s="96" customFormat="1" ht="12.75" customHeight="1" x14ac:dyDescent="0.2">
      <c r="A190" s="94">
        <v>624</v>
      </c>
      <c r="B190" s="95" t="s">
        <v>928</v>
      </c>
    </row>
    <row r="191" spans="1:2" s="96" customFormat="1" ht="12.75" customHeight="1" x14ac:dyDescent="0.2">
      <c r="A191" s="94">
        <v>626</v>
      </c>
      <c r="B191" s="95" t="s">
        <v>929</v>
      </c>
    </row>
    <row r="192" spans="1:2" s="96" customFormat="1" ht="12.75" customHeight="1" x14ac:dyDescent="0.2">
      <c r="A192" s="94">
        <v>627</v>
      </c>
      <c r="B192" s="95" t="s">
        <v>930</v>
      </c>
    </row>
    <row r="193" spans="1:2" s="96" customFormat="1" ht="12.75" customHeight="1" x14ac:dyDescent="0.2">
      <c r="A193" s="94">
        <v>628</v>
      </c>
      <c r="B193" s="95" t="s">
        <v>931</v>
      </c>
    </row>
    <row r="194" spans="1:2" s="96" customFormat="1" ht="12.75" customHeight="1" x14ac:dyDescent="0.2">
      <c r="A194" s="94">
        <v>629</v>
      </c>
      <c r="B194" s="95" t="s">
        <v>932</v>
      </c>
    </row>
    <row r="195" spans="1:2" s="96" customFormat="1" ht="12.75" customHeight="1" x14ac:dyDescent="0.2">
      <c r="A195" s="94">
        <v>630</v>
      </c>
      <c r="B195" s="95" t="s">
        <v>933</v>
      </c>
    </row>
    <row r="196" spans="1:2" s="96" customFormat="1" ht="12.75" customHeight="1" x14ac:dyDescent="0.2">
      <c r="A196" s="94">
        <v>631</v>
      </c>
      <c r="B196" s="95" t="s">
        <v>934</v>
      </c>
    </row>
    <row r="197" spans="1:2" s="96" customFormat="1" ht="12.75" customHeight="1" x14ac:dyDescent="0.2">
      <c r="A197" s="94">
        <v>632</v>
      </c>
      <c r="B197" s="95" t="s">
        <v>935</v>
      </c>
    </row>
    <row r="198" spans="1:2" s="96" customFormat="1" ht="12.75" customHeight="1" x14ac:dyDescent="0.2">
      <c r="A198" s="94">
        <v>633</v>
      </c>
      <c r="B198" s="95" t="s">
        <v>936</v>
      </c>
    </row>
    <row r="199" spans="1:2" s="96" customFormat="1" ht="12.75" customHeight="1" x14ac:dyDescent="0.2">
      <c r="A199" s="94">
        <v>641</v>
      </c>
      <c r="B199" s="95" t="s">
        <v>937</v>
      </c>
    </row>
    <row r="200" spans="1:2" s="96" customFormat="1" ht="12.75" customHeight="1" x14ac:dyDescent="0.2">
      <c r="A200" s="94">
        <v>642</v>
      </c>
      <c r="B200" s="95" t="s">
        <v>938</v>
      </c>
    </row>
    <row r="201" spans="1:2" s="96" customFormat="1" ht="12.75" customHeight="1" x14ac:dyDescent="0.2">
      <c r="A201" s="94">
        <v>643</v>
      </c>
      <c r="B201" s="95" t="s">
        <v>939</v>
      </c>
    </row>
    <row r="202" spans="1:2" s="96" customFormat="1" ht="12.75" customHeight="1" x14ac:dyDescent="0.2">
      <c r="A202" s="94">
        <v>651</v>
      </c>
      <c r="B202" s="95" t="s">
        <v>940</v>
      </c>
    </row>
    <row r="203" spans="1:2" s="96" customFormat="1" ht="12.75" customHeight="1" x14ac:dyDescent="0.2">
      <c r="A203" s="94">
        <v>652</v>
      </c>
      <c r="B203" s="95" t="s">
        <v>941</v>
      </c>
    </row>
    <row r="204" spans="1:2" s="96" customFormat="1" ht="12.75" customHeight="1" x14ac:dyDescent="0.2">
      <c r="A204" s="94">
        <v>653</v>
      </c>
      <c r="B204" s="95" t="s">
        <v>942</v>
      </c>
    </row>
    <row r="205" spans="1:2" s="88" customFormat="1" ht="12.75" customHeight="1" x14ac:dyDescent="0.2">
      <c r="A205" s="86">
        <v>654</v>
      </c>
      <c r="B205" s="87" t="s">
        <v>943</v>
      </c>
    </row>
    <row r="206" spans="1:2" s="88" customFormat="1" ht="12.75" customHeight="1" x14ac:dyDescent="0.2">
      <c r="A206" s="86">
        <v>655</v>
      </c>
      <c r="B206" s="87" t="s">
        <v>944</v>
      </c>
    </row>
    <row r="207" spans="1:2" s="96" customFormat="1" ht="12.75" customHeight="1" x14ac:dyDescent="0.2">
      <c r="A207" s="94">
        <v>656</v>
      </c>
      <c r="B207" s="95" t="s">
        <v>945</v>
      </c>
    </row>
    <row r="208" spans="1:2" s="96" customFormat="1" ht="12.75" customHeight="1" x14ac:dyDescent="0.2">
      <c r="A208" s="94">
        <v>657</v>
      </c>
      <c r="B208" s="95" t="s">
        <v>946</v>
      </c>
    </row>
    <row r="209" spans="1:2" s="96" customFormat="1" ht="12.75" customHeight="1" x14ac:dyDescent="0.2">
      <c r="A209" s="94">
        <v>658</v>
      </c>
      <c r="B209" s="95" t="s">
        <v>947</v>
      </c>
    </row>
    <row r="210" spans="1:2" s="93" customFormat="1" ht="12.75" customHeight="1" x14ac:dyDescent="0.2">
      <c r="A210" s="91">
        <v>661</v>
      </c>
      <c r="B210" s="95" t="s">
        <v>948</v>
      </c>
    </row>
    <row r="211" spans="1:2" s="96" customFormat="1" ht="12.75" customHeight="1" x14ac:dyDescent="0.2">
      <c r="A211" s="94">
        <v>662</v>
      </c>
      <c r="B211" s="95" t="s">
        <v>949</v>
      </c>
    </row>
    <row r="212" spans="1:2" s="96" customFormat="1" ht="12.75" customHeight="1" x14ac:dyDescent="0.2">
      <c r="A212" s="94">
        <v>663</v>
      </c>
      <c r="B212" s="95" t="s">
        <v>950</v>
      </c>
    </row>
    <row r="213" spans="1:2" s="96" customFormat="1" ht="12.75" customHeight="1" x14ac:dyDescent="0.2">
      <c r="A213" s="94">
        <v>664</v>
      </c>
      <c r="B213" s="95" t="s">
        <v>951</v>
      </c>
    </row>
    <row r="214" spans="1:2" s="96" customFormat="1" ht="12.75" customHeight="1" x14ac:dyDescent="0.2">
      <c r="A214" s="94">
        <v>665</v>
      </c>
      <c r="B214" s="95" t="s">
        <v>952</v>
      </c>
    </row>
    <row r="215" spans="1:2" s="96" customFormat="1" ht="12.75" customHeight="1" x14ac:dyDescent="0.2">
      <c r="A215" s="94">
        <v>666</v>
      </c>
      <c r="B215" s="95" t="s">
        <v>1120</v>
      </c>
    </row>
    <row r="216" spans="1:2" s="96" customFormat="1" ht="12.75" customHeight="1" x14ac:dyDescent="0.2">
      <c r="A216" s="94">
        <v>667</v>
      </c>
      <c r="B216" s="95" t="s">
        <v>953</v>
      </c>
    </row>
    <row r="217" spans="1:2" s="96" customFormat="1" ht="12.75" customHeight="1" x14ac:dyDescent="0.2">
      <c r="A217" s="94">
        <v>680</v>
      </c>
      <c r="B217" s="95" t="s">
        <v>954</v>
      </c>
    </row>
    <row r="218" spans="1:2" s="99" customFormat="1" ht="12.75" customHeight="1" x14ac:dyDescent="0.2">
      <c r="A218" s="97">
        <v>801</v>
      </c>
      <c r="B218" s="98" t="s">
        <v>955</v>
      </c>
    </row>
    <row r="219" spans="1:2" s="102" customFormat="1" ht="12.75" customHeight="1" x14ac:dyDescent="0.2">
      <c r="A219" s="100">
        <v>802</v>
      </c>
      <c r="B219" s="101" t="s">
        <v>956</v>
      </c>
    </row>
    <row r="220" spans="1:2" s="99" customFormat="1" ht="12.75" customHeight="1" x14ac:dyDescent="0.2">
      <c r="A220" s="97">
        <v>806</v>
      </c>
      <c r="B220" s="98" t="s">
        <v>957</v>
      </c>
    </row>
    <row r="221" spans="1:2" s="99" customFormat="1" ht="12.75" customHeight="1" x14ac:dyDescent="0.2">
      <c r="A221" s="97">
        <v>807</v>
      </c>
      <c r="B221" s="98" t="s">
        <v>958</v>
      </c>
    </row>
    <row r="222" spans="1:2" s="88" customFormat="1" ht="12.75" customHeight="1" x14ac:dyDescent="0.2">
      <c r="A222" s="86">
        <v>808</v>
      </c>
      <c r="B222" s="87" t="s">
        <v>959</v>
      </c>
    </row>
    <row r="223" spans="1:2" s="88" customFormat="1" ht="12.75" customHeight="1" x14ac:dyDescent="0.2">
      <c r="A223" s="86">
        <v>809</v>
      </c>
      <c r="B223" s="87" t="s">
        <v>960</v>
      </c>
    </row>
    <row r="224" spans="1:2" s="99" customFormat="1" ht="12.75" customHeight="1" x14ac:dyDescent="0.2">
      <c r="A224" s="97">
        <v>811</v>
      </c>
      <c r="B224" s="98" t="s">
        <v>961</v>
      </c>
    </row>
    <row r="225" spans="1:2" s="99" customFormat="1" ht="13.5" customHeight="1" x14ac:dyDescent="0.2">
      <c r="A225" s="97">
        <v>812</v>
      </c>
      <c r="B225" s="98" t="s">
        <v>757</v>
      </c>
    </row>
    <row r="226" spans="1:2" s="99" customFormat="1" ht="12.75" customHeight="1" x14ac:dyDescent="0.2">
      <c r="A226" s="97">
        <v>813</v>
      </c>
      <c r="B226" s="98" t="s">
        <v>962</v>
      </c>
    </row>
    <row r="227" spans="1:2" s="77" customFormat="1" ht="12.75" customHeight="1" x14ac:dyDescent="0.2">
      <c r="A227" s="90">
        <v>814</v>
      </c>
      <c r="B227" s="75" t="s">
        <v>963</v>
      </c>
    </row>
    <row r="228" spans="1:2" s="88" customFormat="1" ht="12.75" customHeight="1" x14ac:dyDescent="0.2">
      <c r="A228" s="86">
        <v>851</v>
      </c>
      <c r="B228" s="87" t="s">
        <v>964</v>
      </c>
    </row>
    <row r="229" spans="1:2" s="88" customFormat="1" ht="12.75" customHeight="1" x14ac:dyDescent="0.2">
      <c r="A229" s="86">
        <v>852</v>
      </c>
      <c r="B229" s="87" t="s">
        <v>965</v>
      </c>
    </row>
    <row r="230" spans="1:2" s="88" customFormat="1" ht="12.75" customHeight="1" x14ac:dyDescent="0.2">
      <c r="A230" s="86">
        <v>853</v>
      </c>
      <c r="B230" s="87" t="s">
        <v>966</v>
      </c>
    </row>
    <row r="231" spans="1:2" s="88" customFormat="1" ht="12.75" customHeight="1" x14ac:dyDescent="0.2">
      <c r="A231" s="86">
        <v>854</v>
      </c>
      <c r="B231" s="87" t="s">
        <v>967</v>
      </c>
    </row>
    <row r="232" spans="1:2" s="77" customFormat="1" ht="12.75" customHeight="1" x14ac:dyDescent="0.2">
      <c r="A232" s="90">
        <v>855</v>
      </c>
      <c r="B232" s="75" t="s">
        <v>413</v>
      </c>
    </row>
    <row r="233" spans="1:2" s="88" customFormat="1" ht="12.75" customHeight="1" x14ac:dyDescent="0.2">
      <c r="A233" s="86">
        <v>856</v>
      </c>
      <c r="B233" s="87" t="s">
        <v>968</v>
      </c>
    </row>
    <row r="234" spans="1:2" s="88" customFormat="1" ht="12.75" customHeight="1" x14ac:dyDescent="0.2">
      <c r="A234" s="86">
        <v>857</v>
      </c>
      <c r="B234" s="87" t="s">
        <v>969</v>
      </c>
    </row>
    <row r="236" spans="1:2" s="114" customFormat="1" ht="12.75" customHeight="1" x14ac:dyDescent="0.2">
      <c r="A236" s="66"/>
      <c r="B236" s="115" t="s">
        <v>16</v>
      </c>
    </row>
    <row r="237" spans="1:2" ht="12.75" customHeight="1" x14ac:dyDescent="0.2">
      <c r="A237" s="116"/>
      <c r="B237" s="111" t="s">
        <v>1112</v>
      </c>
    </row>
    <row r="238" spans="1:2" ht="12.75" customHeight="1" x14ac:dyDescent="0.2">
      <c r="A238" s="120"/>
      <c r="B238" s="111" t="s">
        <v>1119</v>
      </c>
    </row>
    <row r="239" spans="1:2" ht="12.75" customHeight="1" x14ac:dyDescent="0.2">
      <c r="A239" s="118"/>
      <c r="B239" s="111" t="s">
        <v>1117</v>
      </c>
    </row>
    <row r="240" spans="1:2" ht="12.75" customHeight="1" x14ac:dyDescent="0.2">
      <c r="A240" s="119"/>
      <c r="B240" s="111" t="s">
        <v>1118</v>
      </c>
    </row>
    <row r="241" spans="1:2" ht="12.75" customHeight="1" x14ac:dyDescent="0.2">
      <c r="A241" s="117"/>
      <c r="B241" s="111" t="s">
        <v>1114</v>
      </c>
    </row>
    <row r="242" spans="1:2" s="82" customFormat="1" ht="12.75" customHeight="1" x14ac:dyDescent="0.2">
      <c r="A242" s="106"/>
      <c r="B242" s="107"/>
    </row>
    <row r="243" spans="1:2" s="108" customFormat="1" ht="12.75" customHeight="1" x14ac:dyDescent="0.2">
      <c r="A243" s="106"/>
      <c r="B243" s="109" t="s">
        <v>17</v>
      </c>
    </row>
    <row r="244" spans="1:2" ht="12.75" customHeight="1" x14ac:dyDescent="0.2">
      <c r="A244" s="112"/>
      <c r="B244" s="111" t="s">
        <v>1116</v>
      </c>
    </row>
    <row r="245" spans="1:2" ht="12.75" customHeight="1" x14ac:dyDescent="0.2">
      <c r="A245" s="110"/>
      <c r="B245" s="111" t="s">
        <v>1115</v>
      </c>
    </row>
    <row r="246" spans="1:2" ht="12.75" customHeight="1" x14ac:dyDescent="0.2">
      <c r="A246" s="113"/>
      <c r="B246" s="111" t="s">
        <v>1113</v>
      </c>
    </row>
  </sheetData>
  <sheetProtection password="CF7A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XFD1048576"/>
    </sheetView>
  </sheetViews>
  <sheetFormatPr defaultRowHeight="12.75" x14ac:dyDescent="0.2"/>
  <cols>
    <col min="1" max="1" width="4.42578125" style="27" customWidth="1"/>
  </cols>
  <sheetData>
    <row r="1" spans="1:1" x14ac:dyDescent="0.2">
      <c r="A1" s="27">
        <v>0</v>
      </c>
    </row>
    <row r="2" spans="1:1" x14ac:dyDescent="0.2">
      <c r="A2" s="27">
        <v>1</v>
      </c>
    </row>
    <row r="3" spans="1:1" x14ac:dyDescent="0.2">
      <c r="A3" s="27">
        <v>2</v>
      </c>
    </row>
    <row r="4" spans="1:1" x14ac:dyDescent="0.2">
      <c r="A4" s="27">
        <v>3</v>
      </c>
    </row>
    <row r="5" spans="1:1" x14ac:dyDescent="0.2">
      <c r="A5" s="27">
        <v>4</v>
      </c>
    </row>
    <row r="6" spans="1:1" x14ac:dyDescent="0.2">
      <c r="A6" s="27">
        <v>5</v>
      </c>
    </row>
    <row r="7" spans="1:1" x14ac:dyDescent="0.2">
      <c r="A7" s="27">
        <v>6</v>
      </c>
    </row>
    <row r="8" spans="1:1" x14ac:dyDescent="0.2">
      <c r="A8" s="27">
        <v>7</v>
      </c>
    </row>
    <row r="9" spans="1:1" x14ac:dyDescent="0.2">
      <c r="A9" s="27">
        <v>8</v>
      </c>
    </row>
    <row r="10" spans="1:1" x14ac:dyDescent="0.2">
      <c r="A10" s="27">
        <v>9</v>
      </c>
    </row>
  </sheetData>
  <sheetProtection password="CF7A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sqref="A1:XFD1048576"/>
    </sheetView>
  </sheetViews>
  <sheetFormatPr defaultRowHeight="12.75" x14ac:dyDescent="0.2"/>
  <cols>
    <col min="1" max="1" width="30.42578125" bestFit="1" customWidth="1"/>
    <col min="2" max="2" width="79.7109375" customWidth="1"/>
    <col min="4" max="4" width="9.140625" style="26"/>
    <col min="5" max="5" width="22.7109375" customWidth="1"/>
  </cols>
  <sheetData>
    <row r="1" spans="1:5" x14ac:dyDescent="0.2">
      <c r="A1" t="s">
        <v>978</v>
      </c>
      <c r="B1" t="s">
        <v>978</v>
      </c>
      <c r="D1" s="26" t="s">
        <v>970</v>
      </c>
      <c r="E1" t="s">
        <v>971</v>
      </c>
    </row>
    <row r="2" spans="1:5" x14ac:dyDescent="0.2">
      <c r="A2" t="s">
        <v>991</v>
      </c>
      <c r="B2" t="s">
        <v>979</v>
      </c>
      <c r="D2" s="26" t="s">
        <v>973</v>
      </c>
      <c r="E2" t="s">
        <v>974</v>
      </c>
    </row>
    <row r="3" spans="1:5" x14ac:dyDescent="0.2">
      <c r="A3" t="s">
        <v>992</v>
      </c>
      <c r="B3" t="s">
        <v>993</v>
      </c>
      <c r="D3" s="29" t="s">
        <v>975</v>
      </c>
      <c r="E3" s="28" t="s">
        <v>976</v>
      </c>
    </row>
    <row r="4" spans="1:5" x14ac:dyDescent="0.2">
      <c r="A4" t="s">
        <v>994</v>
      </c>
      <c r="B4" t="s">
        <v>995</v>
      </c>
    </row>
    <row r="5" spans="1:5" x14ac:dyDescent="0.2">
      <c r="A5" t="s">
        <v>977</v>
      </c>
      <c r="B5" t="s">
        <v>996</v>
      </c>
    </row>
    <row r="6" spans="1:5" x14ac:dyDescent="0.2">
      <c r="A6" t="s">
        <v>997</v>
      </c>
      <c r="B6" t="s">
        <v>998</v>
      </c>
    </row>
    <row r="7" spans="1:5" x14ac:dyDescent="0.2">
      <c r="A7" t="s">
        <v>980</v>
      </c>
      <c r="B7" t="s">
        <v>999</v>
      </c>
    </row>
    <row r="8" spans="1:5" x14ac:dyDescent="0.2">
      <c r="A8" t="s">
        <v>1000</v>
      </c>
      <c r="B8" t="s">
        <v>1001</v>
      </c>
    </row>
    <row r="9" spans="1:5" x14ac:dyDescent="0.2">
      <c r="A9" t="s">
        <v>1002</v>
      </c>
      <c r="B9" t="s">
        <v>1002</v>
      </c>
    </row>
    <row r="10" spans="1:5" x14ac:dyDescent="0.2">
      <c r="A10" t="s">
        <v>981</v>
      </c>
      <c r="B10" t="s">
        <v>1003</v>
      </c>
    </row>
    <row r="11" spans="1:5" x14ac:dyDescent="0.2">
      <c r="A11" t="s">
        <v>982</v>
      </c>
      <c r="B11" t="s">
        <v>1004</v>
      </c>
    </row>
    <row r="12" spans="1:5" x14ac:dyDescent="0.2">
      <c r="A12" t="s">
        <v>1005</v>
      </c>
      <c r="B12" t="s">
        <v>1006</v>
      </c>
    </row>
    <row r="13" spans="1:5" x14ac:dyDescent="0.2">
      <c r="A13" t="s">
        <v>1007</v>
      </c>
      <c r="B13" t="s">
        <v>1008</v>
      </c>
    </row>
    <row r="14" spans="1:5" x14ac:dyDescent="0.2">
      <c r="A14" t="s">
        <v>1009</v>
      </c>
      <c r="B14" t="s">
        <v>1010</v>
      </c>
    </row>
    <row r="15" spans="1:5" x14ac:dyDescent="0.2">
      <c r="A15" t="s">
        <v>1011</v>
      </c>
      <c r="B15" t="s">
        <v>1012</v>
      </c>
    </row>
    <row r="16" spans="1:5" x14ac:dyDescent="0.2">
      <c r="A16" t="s">
        <v>1013</v>
      </c>
      <c r="B16" t="s">
        <v>1014</v>
      </c>
    </row>
    <row r="17" spans="1:2" x14ac:dyDescent="0.2">
      <c r="A17" t="s">
        <v>68</v>
      </c>
      <c r="B17" t="s">
        <v>1015</v>
      </c>
    </row>
    <row r="18" spans="1:2" x14ac:dyDescent="0.2">
      <c r="A18" t="s">
        <v>1016</v>
      </c>
      <c r="B18" t="s">
        <v>1017</v>
      </c>
    </row>
    <row r="19" spans="1:2" x14ac:dyDescent="0.2">
      <c r="A19" t="s">
        <v>989</v>
      </c>
      <c r="B19" t="s">
        <v>1018</v>
      </c>
    </row>
    <row r="20" spans="1:2" x14ac:dyDescent="0.2">
      <c r="A20" t="s">
        <v>1019</v>
      </c>
      <c r="B20" t="s">
        <v>1020</v>
      </c>
    </row>
    <row r="21" spans="1:2" x14ac:dyDescent="0.2">
      <c r="A21" t="s">
        <v>984</v>
      </c>
      <c r="B21" t="s">
        <v>1021</v>
      </c>
    </row>
    <row r="22" spans="1:2" x14ac:dyDescent="0.2">
      <c r="A22" t="s">
        <v>1022</v>
      </c>
      <c r="B22" t="s">
        <v>1023</v>
      </c>
    </row>
    <row r="23" spans="1:2" x14ac:dyDescent="0.2">
      <c r="A23" t="s">
        <v>1024</v>
      </c>
      <c r="B23" t="s">
        <v>1025</v>
      </c>
    </row>
    <row r="24" spans="1:2" x14ac:dyDescent="0.2">
      <c r="A24" t="s">
        <v>1026</v>
      </c>
      <c r="B24" t="s">
        <v>1027</v>
      </c>
    </row>
    <row r="25" spans="1:2" x14ac:dyDescent="0.2">
      <c r="A25" t="s">
        <v>1028</v>
      </c>
      <c r="B25" t="s">
        <v>1029</v>
      </c>
    </row>
    <row r="26" spans="1:2" x14ac:dyDescent="0.2">
      <c r="A26" t="s">
        <v>1030</v>
      </c>
      <c r="B26" t="s">
        <v>1031</v>
      </c>
    </row>
    <row r="27" spans="1:2" x14ac:dyDescent="0.2">
      <c r="A27" t="s">
        <v>1032</v>
      </c>
      <c r="B27" t="s">
        <v>1033</v>
      </c>
    </row>
    <row r="28" spans="1:2" x14ac:dyDescent="0.2">
      <c r="A28" t="s">
        <v>1034</v>
      </c>
      <c r="B28" t="s">
        <v>1035</v>
      </c>
    </row>
    <row r="29" spans="1:2" x14ac:dyDescent="0.2">
      <c r="A29" t="s">
        <v>1036</v>
      </c>
      <c r="B29" t="s">
        <v>1037</v>
      </c>
    </row>
    <row r="30" spans="1:2" x14ac:dyDescent="0.2">
      <c r="A30" t="s">
        <v>1038</v>
      </c>
      <c r="B30" t="s">
        <v>1039</v>
      </c>
    </row>
    <row r="31" spans="1:2" x14ac:dyDescent="0.2">
      <c r="A31" t="s">
        <v>987</v>
      </c>
      <c r="B31" t="s">
        <v>1040</v>
      </c>
    </row>
    <row r="32" spans="1:2" x14ac:dyDescent="0.2">
      <c r="A32" t="s">
        <v>986</v>
      </c>
      <c r="B32" t="s">
        <v>1041</v>
      </c>
    </row>
    <row r="33" spans="1:2" x14ac:dyDescent="0.2">
      <c r="A33" t="s">
        <v>1042</v>
      </c>
      <c r="B33" t="s">
        <v>1043</v>
      </c>
    </row>
    <row r="34" spans="1:2" x14ac:dyDescent="0.2">
      <c r="A34" t="s">
        <v>1044</v>
      </c>
      <c r="B34" t="s">
        <v>1045</v>
      </c>
    </row>
    <row r="35" spans="1:2" x14ac:dyDescent="0.2">
      <c r="A35" t="s">
        <v>1046</v>
      </c>
      <c r="B35" t="s">
        <v>1047</v>
      </c>
    </row>
    <row r="36" spans="1:2" x14ac:dyDescent="0.2">
      <c r="A36" t="s">
        <v>1048</v>
      </c>
      <c r="B36" t="s">
        <v>990</v>
      </c>
    </row>
    <row r="37" spans="1:2" x14ac:dyDescent="0.2">
      <c r="A37" t="s">
        <v>972</v>
      </c>
      <c r="B37" t="s">
        <v>1049</v>
      </c>
    </row>
    <row r="38" spans="1:2" x14ac:dyDescent="0.2">
      <c r="A38" t="s">
        <v>1050</v>
      </c>
      <c r="B38" s="28" t="s">
        <v>985</v>
      </c>
    </row>
    <row r="39" spans="1:2" x14ac:dyDescent="0.2">
      <c r="A39" t="s">
        <v>988</v>
      </c>
      <c r="B39" t="s">
        <v>1051</v>
      </c>
    </row>
    <row r="40" spans="1:2" x14ac:dyDescent="0.2">
      <c r="A40" t="s">
        <v>1052</v>
      </c>
      <c r="B40" t="s">
        <v>1053</v>
      </c>
    </row>
    <row r="41" spans="1:2" x14ac:dyDescent="0.2">
      <c r="A41" t="s">
        <v>1110</v>
      </c>
      <c r="B41" t="s">
        <v>983</v>
      </c>
    </row>
    <row r="42" spans="1:2" x14ac:dyDescent="0.2">
      <c r="A42" t="s">
        <v>1111</v>
      </c>
      <c r="B42" t="s">
        <v>1054</v>
      </c>
    </row>
    <row r="43" spans="1:2" x14ac:dyDescent="0.2">
      <c r="A43" t="s">
        <v>1055</v>
      </c>
      <c r="B43" t="s">
        <v>1056</v>
      </c>
    </row>
    <row r="44" spans="1:2" x14ac:dyDescent="0.2">
      <c r="A44" t="s">
        <v>1057</v>
      </c>
      <c r="B44" s="28" t="s">
        <v>1058</v>
      </c>
    </row>
    <row r="45" spans="1:2" x14ac:dyDescent="0.2">
      <c r="A45" t="s">
        <v>1059</v>
      </c>
      <c r="B45" s="28" t="s">
        <v>1060</v>
      </c>
    </row>
    <row r="46" spans="1:2" x14ac:dyDescent="0.2">
      <c r="A46" s="28" t="s">
        <v>1106</v>
      </c>
      <c r="B46" s="28" t="s">
        <v>1106</v>
      </c>
    </row>
    <row r="47" spans="1:2" x14ac:dyDescent="0.2">
      <c r="A47" s="28" t="s">
        <v>1107</v>
      </c>
      <c r="B47" s="28" t="s">
        <v>1107</v>
      </c>
    </row>
    <row r="48" spans="1:2" x14ac:dyDescent="0.2">
      <c r="A48" t="s">
        <v>1086</v>
      </c>
      <c r="B48" t="s">
        <v>1085</v>
      </c>
    </row>
  </sheetData>
  <sheetProtection password="CF7A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7"/>
  <sheetViews>
    <sheetView workbookViewId="0">
      <selection sqref="A1:XFD1048576"/>
    </sheetView>
  </sheetViews>
  <sheetFormatPr defaultColWidth="6.42578125" defaultRowHeight="12.75" x14ac:dyDescent="0.2"/>
  <cols>
    <col min="1" max="1" width="21.140625" style="38" customWidth="1"/>
    <col min="2" max="28" width="6.42578125" style="39" customWidth="1"/>
    <col min="29" max="16384" width="6.42578125" style="38"/>
  </cols>
  <sheetData>
    <row r="1" spans="1:29" s="37" customFormat="1" ht="12.75" customHeight="1" x14ac:dyDescent="0.2">
      <c r="A1" s="34" t="s">
        <v>1068</v>
      </c>
      <c r="B1" s="64" t="s">
        <v>5</v>
      </c>
      <c r="C1" s="64" t="s">
        <v>5</v>
      </c>
      <c r="D1" s="64" t="s">
        <v>5</v>
      </c>
      <c r="E1" s="64" t="s">
        <v>5</v>
      </c>
      <c r="F1" s="64" t="s">
        <v>5</v>
      </c>
      <c r="G1" s="64" t="s">
        <v>5</v>
      </c>
      <c r="H1" s="64" t="s">
        <v>5</v>
      </c>
      <c r="I1" s="64" t="s">
        <v>5</v>
      </c>
      <c r="J1" s="64" t="s">
        <v>5</v>
      </c>
      <c r="K1" s="64" t="s">
        <v>5</v>
      </c>
      <c r="L1" s="64" t="s">
        <v>5</v>
      </c>
      <c r="M1" s="64" t="s">
        <v>5</v>
      </c>
      <c r="N1" s="64" t="s">
        <v>5</v>
      </c>
      <c r="O1" s="64" t="s">
        <v>5</v>
      </c>
      <c r="P1" s="64" t="s">
        <v>5</v>
      </c>
      <c r="Q1" s="64" t="s">
        <v>5</v>
      </c>
      <c r="R1" s="64" t="s">
        <v>5</v>
      </c>
      <c r="S1" s="64" t="s">
        <v>6</v>
      </c>
      <c r="T1" s="36"/>
      <c r="U1" s="36"/>
      <c r="V1" s="36"/>
      <c r="W1" s="36"/>
      <c r="X1" s="36"/>
      <c r="Y1" s="36"/>
      <c r="Z1" s="36"/>
      <c r="AA1" s="36"/>
      <c r="AB1" s="36"/>
    </row>
    <row r="2" spans="1:29" s="37" customFormat="1" ht="12.75" customHeight="1" x14ac:dyDescent="0.2">
      <c r="B2" s="35" t="s">
        <v>50</v>
      </c>
      <c r="C2" s="35" t="s">
        <v>51</v>
      </c>
      <c r="D2" s="35" t="s">
        <v>52</v>
      </c>
      <c r="E2" s="35" t="s">
        <v>53</v>
      </c>
      <c r="F2" s="35" t="s">
        <v>54</v>
      </c>
      <c r="G2" s="35" t="s">
        <v>55</v>
      </c>
      <c r="H2" s="35" t="s">
        <v>22</v>
      </c>
      <c r="I2" s="35" t="s">
        <v>57</v>
      </c>
      <c r="J2" s="35" t="s">
        <v>23</v>
      </c>
      <c r="K2" s="35" t="s">
        <v>58</v>
      </c>
      <c r="L2" s="35" t="s">
        <v>27</v>
      </c>
      <c r="M2" s="35" t="s">
        <v>37</v>
      </c>
      <c r="N2" s="35" t="s">
        <v>38</v>
      </c>
      <c r="O2" s="35" t="s">
        <v>39</v>
      </c>
      <c r="P2" s="35" t="s">
        <v>40</v>
      </c>
      <c r="Q2" s="35" t="s">
        <v>41</v>
      </c>
      <c r="R2" s="35" t="s">
        <v>56</v>
      </c>
      <c r="S2" s="35" t="s">
        <v>20</v>
      </c>
      <c r="T2" s="36"/>
      <c r="U2" s="36"/>
      <c r="V2" s="36"/>
      <c r="W2" s="36"/>
      <c r="X2" s="36"/>
      <c r="Y2" s="36"/>
      <c r="Z2" s="36"/>
      <c r="AA2" s="36"/>
      <c r="AB2" s="36"/>
    </row>
    <row r="3" spans="1:29" s="37" customFormat="1" ht="12.75" customHeight="1" x14ac:dyDescent="0.2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36"/>
      <c r="U3" s="36"/>
      <c r="V3" s="36"/>
      <c r="W3" s="36"/>
      <c r="X3" s="36"/>
      <c r="Y3" s="36"/>
      <c r="Z3" s="36"/>
      <c r="AA3" s="36"/>
      <c r="AB3" s="36"/>
    </row>
    <row r="4" spans="1:29" ht="21.75" customHeight="1" x14ac:dyDescent="0.2"/>
    <row r="5" spans="1:29" ht="12.75" customHeight="1" x14ac:dyDescent="0.2">
      <c r="A5" s="34" t="s">
        <v>1069</v>
      </c>
      <c r="B5" s="64" t="s">
        <v>5</v>
      </c>
      <c r="C5" s="64" t="s">
        <v>5</v>
      </c>
      <c r="D5" s="64" t="s">
        <v>5</v>
      </c>
      <c r="E5" s="64" t="s">
        <v>5</v>
      </c>
      <c r="F5" s="64" t="s">
        <v>5</v>
      </c>
      <c r="G5" s="64" t="s">
        <v>5</v>
      </c>
      <c r="H5" s="64" t="s">
        <v>5</v>
      </c>
      <c r="I5" s="64" t="s">
        <v>5</v>
      </c>
      <c r="J5" s="64" t="s">
        <v>5</v>
      </c>
      <c r="K5" s="64" t="s">
        <v>5</v>
      </c>
      <c r="L5" s="64" t="s">
        <v>5</v>
      </c>
      <c r="M5" s="64" t="s">
        <v>5</v>
      </c>
      <c r="N5" s="64" t="s">
        <v>5</v>
      </c>
      <c r="O5" s="64" t="s">
        <v>5</v>
      </c>
      <c r="P5" s="64" t="s">
        <v>5</v>
      </c>
      <c r="Q5" s="64" t="s">
        <v>5</v>
      </c>
      <c r="R5" s="64" t="s">
        <v>5</v>
      </c>
      <c r="S5" s="64" t="s">
        <v>6</v>
      </c>
    </row>
    <row r="6" spans="1:29" s="37" customFormat="1" ht="12.75" customHeight="1" x14ac:dyDescent="0.2">
      <c r="B6" s="35">
        <v>601</v>
      </c>
      <c r="C6" s="35">
        <v>605</v>
      </c>
      <c r="D6" s="35">
        <v>606</v>
      </c>
      <c r="E6" s="35">
        <v>613</v>
      </c>
      <c r="F6" s="35">
        <v>614</v>
      </c>
      <c r="G6" s="35">
        <v>617</v>
      </c>
      <c r="H6" s="35">
        <v>630</v>
      </c>
      <c r="I6" s="35">
        <v>680</v>
      </c>
      <c r="J6" s="35">
        <v>620</v>
      </c>
      <c r="K6" s="35">
        <v>621</v>
      </c>
      <c r="L6" s="35">
        <v>622</v>
      </c>
      <c r="M6" s="35">
        <v>623</v>
      </c>
      <c r="N6" s="35">
        <v>661</v>
      </c>
      <c r="O6" s="35">
        <v>662</v>
      </c>
      <c r="P6" s="35">
        <v>663</v>
      </c>
      <c r="Q6" s="35">
        <v>664</v>
      </c>
      <c r="R6" s="35">
        <v>665</v>
      </c>
      <c r="S6" s="35" t="s">
        <v>20</v>
      </c>
      <c r="T6" s="36"/>
      <c r="U6" s="36"/>
      <c r="V6" s="36"/>
      <c r="W6" s="36"/>
      <c r="X6" s="36"/>
      <c r="Y6" s="36"/>
      <c r="Z6" s="36"/>
      <c r="AA6" s="36"/>
      <c r="AB6" s="36"/>
    </row>
    <row r="7" spans="1:29" ht="27" customHeight="1" x14ac:dyDescent="0.2"/>
    <row r="8" spans="1:29" s="65" customFormat="1" ht="12.75" customHeight="1" x14ac:dyDescent="0.2">
      <c r="A8" s="51" t="s">
        <v>1061</v>
      </c>
      <c r="B8" s="64" t="s">
        <v>5</v>
      </c>
      <c r="C8" s="64" t="s">
        <v>5</v>
      </c>
      <c r="D8" s="64" t="s">
        <v>5</v>
      </c>
      <c r="E8" s="64" t="s">
        <v>5</v>
      </c>
      <c r="F8" s="64" t="s">
        <v>5</v>
      </c>
      <c r="G8" s="64" t="s">
        <v>5</v>
      </c>
      <c r="H8" s="64" t="s">
        <v>5</v>
      </c>
      <c r="I8" s="64" t="s">
        <v>5</v>
      </c>
      <c r="J8" s="64" t="s">
        <v>5</v>
      </c>
      <c r="K8" s="64" t="s">
        <v>5</v>
      </c>
      <c r="L8" s="64" t="s">
        <v>5</v>
      </c>
      <c r="M8" s="64" t="s">
        <v>5</v>
      </c>
      <c r="N8" s="64" t="s">
        <v>5</v>
      </c>
      <c r="O8" s="64" t="s">
        <v>5</v>
      </c>
      <c r="P8" s="64" t="s">
        <v>5</v>
      </c>
      <c r="Q8" s="64" t="s">
        <v>5</v>
      </c>
      <c r="R8" s="64" t="s">
        <v>5</v>
      </c>
      <c r="S8" s="64" t="s">
        <v>5</v>
      </c>
      <c r="T8" s="64" t="s">
        <v>5</v>
      </c>
      <c r="U8" s="64" t="s">
        <v>5</v>
      </c>
      <c r="V8" s="64" t="s">
        <v>5</v>
      </c>
      <c r="W8" s="64" t="s">
        <v>5</v>
      </c>
      <c r="X8" s="64" t="s">
        <v>5</v>
      </c>
      <c r="Y8" s="64" t="s">
        <v>5</v>
      </c>
      <c r="Z8" s="64" t="s">
        <v>5</v>
      </c>
      <c r="AA8" s="64" t="s">
        <v>5</v>
      </c>
      <c r="AB8" s="64" t="s">
        <v>5</v>
      </c>
      <c r="AC8" s="64" t="s">
        <v>6</v>
      </c>
    </row>
    <row r="9" spans="1:29" s="41" customFormat="1" ht="12.75" customHeight="1" x14ac:dyDescent="0.2">
      <c r="B9" s="35" t="s">
        <v>1070</v>
      </c>
      <c r="C9" s="42" t="s">
        <v>1071</v>
      </c>
      <c r="D9" s="42" t="s">
        <v>1072</v>
      </c>
      <c r="E9" s="42" t="s">
        <v>1073</v>
      </c>
      <c r="F9" s="42" t="s">
        <v>21</v>
      </c>
      <c r="G9" s="42" t="s">
        <v>22</v>
      </c>
      <c r="H9" s="42" t="s">
        <v>24</v>
      </c>
      <c r="I9" s="42" t="s">
        <v>25</v>
      </c>
      <c r="J9" s="42" t="s">
        <v>26</v>
      </c>
      <c r="K9" s="42" t="s">
        <v>27</v>
      </c>
      <c r="L9" s="42" t="s">
        <v>28</v>
      </c>
      <c r="M9" s="42" t="s">
        <v>29</v>
      </c>
      <c r="N9" s="42" t="s">
        <v>30</v>
      </c>
      <c r="O9" s="42" t="s">
        <v>31</v>
      </c>
      <c r="P9" s="42" t="s">
        <v>32</v>
      </c>
      <c r="Q9" s="42" t="s">
        <v>33</v>
      </c>
      <c r="R9" s="42" t="s">
        <v>34</v>
      </c>
      <c r="S9" s="42" t="s">
        <v>35</v>
      </c>
      <c r="T9" s="42" t="s">
        <v>36</v>
      </c>
      <c r="U9" s="42" t="s">
        <v>1121</v>
      </c>
      <c r="V9" s="42" t="s">
        <v>37</v>
      </c>
      <c r="W9" s="42" t="s">
        <v>38</v>
      </c>
      <c r="X9" s="42" t="s">
        <v>39</v>
      </c>
      <c r="Y9" s="42" t="s">
        <v>40</v>
      </c>
      <c r="Z9" s="42" t="s">
        <v>41</v>
      </c>
      <c r="AA9" s="42" t="s">
        <v>1089</v>
      </c>
      <c r="AB9" s="42" t="s">
        <v>1122</v>
      </c>
      <c r="AC9" s="35" t="s">
        <v>1087</v>
      </c>
    </row>
    <row r="10" spans="1:29" ht="27" customHeight="1" x14ac:dyDescent="0.2"/>
    <row r="11" spans="1:29" s="41" customFormat="1" ht="12.75" customHeight="1" x14ac:dyDescent="0.2">
      <c r="A11" s="40" t="s">
        <v>1061</v>
      </c>
      <c r="B11" s="35" t="s">
        <v>5</v>
      </c>
      <c r="C11" s="35" t="s">
        <v>5</v>
      </c>
      <c r="D11" s="35" t="s">
        <v>5</v>
      </c>
      <c r="E11" s="35" t="s">
        <v>5</v>
      </c>
      <c r="F11" s="35" t="s">
        <v>5</v>
      </c>
      <c r="G11" s="35" t="s">
        <v>5</v>
      </c>
      <c r="H11" s="35" t="s">
        <v>5</v>
      </c>
      <c r="I11" s="35" t="s">
        <v>5</v>
      </c>
      <c r="J11" s="35" t="s">
        <v>5</v>
      </c>
      <c r="K11" s="35" t="s">
        <v>5</v>
      </c>
      <c r="L11" s="35" t="s">
        <v>5</v>
      </c>
      <c r="M11" s="35" t="s">
        <v>5</v>
      </c>
      <c r="N11" s="35" t="s">
        <v>5</v>
      </c>
      <c r="O11" s="35" t="s">
        <v>5</v>
      </c>
      <c r="P11" s="35" t="s">
        <v>5</v>
      </c>
      <c r="Q11" s="35" t="s">
        <v>5</v>
      </c>
      <c r="R11" s="35" t="s">
        <v>5</v>
      </c>
      <c r="S11" s="35" t="s">
        <v>5</v>
      </c>
      <c r="T11" s="35" t="s">
        <v>5</v>
      </c>
      <c r="U11" s="35" t="s">
        <v>5</v>
      </c>
      <c r="V11" s="35" t="s">
        <v>5</v>
      </c>
      <c r="W11" s="35" t="s">
        <v>5</v>
      </c>
      <c r="X11" s="35" t="s">
        <v>5</v>
      </c>
      <c r="Y11" s="35" t="s">
        <v>5</v>
      </c>
      <c r="Z11" s="35" t="s">
        <v>6</v>
      </c>
      <c r="AA11" s="50"/>
      <c r="AB11" s="46"/>
      <c r="AC11" s="46"/>
    </row>
    <row r="12" spans="1:29" s="41" customFormat="1" ht="12.75" customHeight="1" x14ac:dyDescent="0.2">
      <c r="A12" s="41" t="s">
        <v>1062</v>
      </c>
      <c r="B12" s="35" t="s">
        <v>1090</v>
      </c>
      <c r="C12" s="42" t="s">
        <v>1088</v>
      </c>
      <c r="D12" s="42" t="s">
        <v>21</v>
      </c>
      <c r="E12" s="42" t="s">
        <v>22</v>
      </c>
      <c r="F12" s="42" t="s">
        <v>23</v>
      </c>
      <c r="G12" s="42" t="s">
        <v>24</v>
      </c>
      <c r="H12" s="42" t="s">
        <v>25</v>
      </c>
      <c r="I12" s="42" t="s">
        <v>26</v>
      </c>
      <c r="J12" s="42" t="s">
        <v>27</v>
      </c>
      <c r="K12" s="42" t="s">
        <v>28</v>
      </c>
      <c r="L12" s="42" t="s">
        <v>29</v>
      </c>
      <c r="M12" s="42" t="s">
        <v>30</v>
      </c>
      <c r="N12" s="42" t="s">
        <v>31</v>
      </c>
      <c r="O12" s="42" t="s">
        <v>32</v>
      </c>
      <c r="P12" s="42" t="s">
        <v>33</v>
      </c>
      <c r="Q12" s="42" t="s">
        <v>34</v>
      </c>
      <c r="R12" s="42" t="s">
        <v>35</v>
      </c>
      <c r="S12" s="42" t="s">
        <v>36</v>
      </c>
      <c r="T12" s="42" t="s">
        <v>37</v>
      </c>
      <c r="U12" s="42" t="s">
        <v>38</v>
      </c>
      <c r="V12" s="42" t="s">
        <v>39</v>
      </c>
      <c r="W12" s="42" t="s">
        <v>40</v>
      </c>
      <c r="X12" s="42" t="s">
        <v>41</v>
      </c>
      <c r="Y12" s="42" t="s">
        <v>1089</v>
      </c>
      <c r="Z12" s="35" t="s">
        <v>20</v>
      </c>
      <c r="AA12" s="50"/>
      <c r="AB12" s="46"/>
      <c r="AC12" s="46"/>
    </row>
    <row r="13" spans="1:29" ht="23.25" customHeight="1" x14ac:dyDescent="0.2"/>
    <row r="14" spans="1:29" ht="9.75" customHeight="1" x14ac:dyDescent="0.2"/>
    <row r="15" spans="1:29" ht="13.5" customHeight="1" x14ac:dyDescent="0.2">
      <c r="A15" s="51" t="s">
        <v>1063</v>
      </c>
      <c r="B15" s="43" t="s">
        <v>5</v>
      </c>
    </row>
    <row r="16" spans="1:29" ht="12.75" customHeight="1" x14ac:dyDescent="0.2">
      <c r="B16" s="53">
        <v>76</v>
      </c>
    </row>
    <row r="17" spans="2:2" ht="12.75" customHeight="1" x14ac:dyDescent="0.2">
      <c r="B17" s="53">
        <v>77</v>
      </c>
    </row>
    <row r="18" spans="2:2" ht="12.75" customHeight="1" x14ac:dyDescent="0.2">
      <c r="B18" s="53">
        <v>78</v>
      </c>
    </row>
    <row r="19" spans="2:2" ht="12.75" customHeight="1" x14ac:dyDescent="0.2">
      <c r="B19" s="53">
        <v>87</v>
      </c>
    </row>
    <row r="20" spans="2:2" ht="12.75" customHeight="1" x14ac:dyDescent="0.2">
      <c r="B20" s="53">
        <v>618</v>
      </c>
    </row>
    <row r="21" spans="2:2" ht="12.75" customHeight="1" x14ac:dyDescent="0.2">
      <c r="B21" s="53">
        <v>620</v>
      </c>
    </row>
    <row r="22" spans="2:2" ht="12.75" customHeight="1" x14ac:dyDescent="0.2">
      <c r="B22" s="53">
        <v>626</v>
      </c>
    </row>
    <row r="23" spans="2:2" ht="12.75" customHeight="1" x14ac:dyDescent="0.2">
      <c r="B23" s="53">
        <v>628</v>
      </c>
    </row>
    <row r="24" spans="2:2" ht="12.75" customHeight="1" x14ac:dyDescent="0.2">
      <c r="B24" s="53">
        <v>629</v>
      </c>
    </row>
    <row r="25" spans="2:2" ht="12.75" customHeight="1" x14ac:dyDescent="0.2">
      <c r="B25" s="53">
        <v>630</v>
      </c>
    </row>
    <row r="26" spans="2:2" ht="12.75" customHeight="1" x14ac:dyDescent="0.2">
      <c r="B26" s="53">
        <v>631</v>
      </c>
    </row>
    <row r="27" spans="2:2" ht="12.75" customHeight="1" x14ac:dyDescent="0.2">
      <c r="B27" s="53">
        <v>632</v>
      </c>
    </row>
    <row r="28" spans="2:2" ht="12.75" customHeight="1" x14ac:dyDescent="0.2">
      <c r="B28" s="53">
        <v>633</v>
      </c>
    </row>
    <row r="29" spans="2:2" ht="12.75" customHeight="1" x14ac:dyDescent="0.2">
      <c r="B29" s="53">
        <v>641</v>
      </c>
    </row>
    <row r="30" spans="2:2" ht="12.75" customHeight="1" x14ac:dyDescent="0.2">
      <c r="B30" s="53">
        <v>642</v>
      </c>
    </row>
    <row r="31" spans="2:2" ht="12.75" customHeight="1" x14ac:dyDescent="0.2">
      <c r="B31" s="53">
        <v>643</v>
      </c>
    </row>
    <row r="32" spans="2:2" ht="12.75" customHeight="1" x14ac:dyDescent="0.2">
      <c r="B32" s="53">
        <v>651</v>
      </c>
    </row>
    <row r="33" spans="1:3" ht="12.75" customHeight="1" x14ac:dyDescent="0.2">
      <c r="B33" s="53">
        <v>652</v>
      </c>
    </row>
    <row r="34" spans="1:3" ht="12.75" customHeight="1" x14ac:dyDescent="0.2">
      <c r="B34" s="53">
        <v>653</v>
      </c>
    </row>
    <row r="35" spans="1:3" ht="12.75" customHeight="1" x14ac:dyDescent="0.2">
      <c r="B35" s="53">
        <v>656</v>
      </c>
    </row>
    <row r="36" spans="1:3" ht="12.75" customHeight="1" x14ac:dyDescent="0.2">
      <c r="B36" s="53">
        <v>661</v>
      </c>
    </row>
    <row r="37" spans="1:3" ht="12.75" customHeight="1" x14ac:dyDescent="0.2">
      <c r="B37" s="53">
        <v>662</v>
      </c>
    </row>
    <row r="38" spans="1:3" ht="12.75" customHeight="1" x14ac:dyDescent="0.2">
      <c r="B38" s="53">
        <v>663</v>
      </c>
    </row>
    <row r="39" spans="1:3" ht="12.75" customHeight="1" x14ac:dyDescent="0.2">
      <c r="B39" s="53">
        <v>664</v>
      </c>
    </row>
    <row r="40" spans="1:3" ht="12.75" customHeight="1" x14ac:dyDescent="0.2">
      <c r="B40" s="53">
        <v>665</v>
      </c>
    </row>
    <row r="41" spans="1:3" ht="12.75" customHeight="1" x14ac:dyDescent="0.2">
      <c r="B41" s="53">
        <v>666</v>
      </c>
    </row>
    <row r="42" spans="1:3" ht="12.75" customHeight="1" x14ac:dyDescent="0.2">
      <c r="B42" s="53">
        <v>668</v>
      </c>
    </row>
    <row r="43" spans="1:3" ht="12.75" customHeight="1" x14ac:dyDescent="0.2">
      <c r="B43" s="73"/>
    </row>
    <row r="44" spans="1:3" ht="23.25" customHeight="1" x14ac:dyDescent="0.2">
      <c r="B44" s="52"/>
    </row>
    <row r="45" spans="1:3" ht="12.75" customHeight="1" x14ac:dyDescent="0.2">
      <c r="A45" s="40" t="s">
        <v>1063</v>
      </c>
      <c r="B45" s="43" t="s">
        <v>5</v>
      </c>
      <c r="C45" s="35" t="s">
        <v>6</v>
      </c>
    </row>
    <row r="46" spans="1:3" ht="12.75" customHeight="1" x14ac:dyDescent="0.2">
      <c r="A46" s="41" t="s">
        <v>1062</v>
      </c>
      <c r="B46" s="53">
        <v>76</v>
      </c>
      <c r="C46" s="35" t="s">
        <v>20</v>
      </c>
    </row>
    <row r="47" spans="1:3" ht="12.75" customHeight="1" x14ac:dyDescent="0.2">
      <c r="B47" s="53">
        <v>77</v>
      </c>
      <c r="C47" s="35" t="s">
        <v>20</v>
      </c>
    </row>
    <row r="48" spans="1:3" ht="12.75" customHeight="1" x14ac:dyDescent="0.2">
      <c r="B48" s="53">
        <v>78</v>
      </c>
      <c r="C48" s="35" t="s">
        <v>20</v>
      </c>
    </row>
    <row r="49" spans="2:3" ht="12.75" customHeight="1" x14ac:dyDescent="0.2">
      <c r="B49" s="53">
        <v>87</v>
      </c>
      <c r="C49" s="35" t="s">
        <v>20</v>
      </c>
    </row>
    <row r="50" spans="2:3" ht="12.75" customHeight="1" x14ac:dyDescent="0.2">
      <c r="B50" s="53">
        <v>618</v>
      </c>
      <c r="C50" s="35" t="s">
        <v>20</v>
      </c>
    </row>
    <row r="51" spans="2:3" ht="12.75" customHeight="1" x14ac:dyDescent="0.2">
      <c r="B51" s="53">
        <v>620</v>
      </c>
      <c r="C51" s="35" t="s">
        <v>20</v>
      </c>
    </row>
    <row r="52" spans="2:3" ht="12.75" customHeight="1" x14ac:dyDescent="0.2">
      <c r="B52" s="53">
        <v>622</v>
      </c>
      <c r="C52" s="35" t="s">
        <v>20</v>
      </c>
    </row>
    <row r="53" spans="2:3" ht="12.75" customHeight="1" x14ac:dyDescent="0.2">
      <c r="B53" s="53">
        <v>626</v>
      </c>
      <c r="C53" s="35" t="s">
        <v>20</v>
      </c>
    </row>
    <row r="54" spans="2:3" ht="12.75" customHeight="1" x14ac:dyDescent="0.2">
      <c r="B54" s="53">
        <v>628</v>
      </c>
      <c r="C54" s="35" t="s">
        <v>20</v>
      </c>
    </row>
    <row r="55" spans="2:3" ht="12.75" customHeight="1" x14ac:dyDescent="0.2">
      <c r="B55" s="53">
        <v>629</v>
      </c>
      <c r="C55" s="35" t="s">
        <v>20</v>
      </c>
    </row>
    <row r="56" spans="2:3" ht="12.75" customHeight="1" x14ac:dyDescent="0.2">
      <c r="B56" s="53">
        <v>630</v>
      </c>
      <c r="C56" s="35" t="s">
        <v>20</v>
      </c>
    </row>
    <row r="57" spans="2:3" ht="12.75" customHeight="1" x14ac:dyDescent="0.2">
      <c r="B57" s="53">
        <v>631</v>
      </c>
      <c r="C57" s="35" t="s">
        <v>20</v>
      </c>
    </row>
    <row r="58" spans="2:3" ht="12.75" customHeight="1" x14ac:dyDescent="0.2">
      <c r="B58" s="53">
        <v>632</v>
      </c>
      <c r="C58" s="35" t="s">
        <v>20</v>
      </c>
    </row>
    <row r="59" spans="2:3" ht="12.75" customHeight="1" x14ac:dyDescent="0.2">
      <c r="B59" s="53">
        <v>633</v>
      </c>
      <c r="C59" s="35" t="s">
        <v>20</v>
      </c>
    </row>
    <row r="60" spans="2:3" ht="12.75" customHeight="1" x14ac:dyDescent="0.2">
      <c r="B60" s="53">
        <v>641</v>
      </c>
      <c r="C60" s="35" t="s">
        <v>20</v>
      </c>
    </row>
    <row r="61" spans="2:3" ht="12.75" customHeight="1" x14ac:dyDescent="0.2">
      <c r="B61" s="53">
        <v>642</v>
      </c>
      <c r="C61" s="35" t="s">
        <v>20</v>
      </c>
    </row>
    <row r="62" spans="2:3" ht="12.75" customHeight="1" x14ac:dyDescent="0.2">
      <c r="B62" s="53">
        <v>643</v>
      </c>
      <c r="C62" s="35" t="s">
        <v>20</v>
      </c>
    </row>
    <row r="63" spans="2:3" ht="12.75" customHeight="1" x14ac:dyDescent="0.2">
      <c r="B63" s="53">
        <v>651</v>
      </c>
      <c r="C63" s="35" t="s">
        <v>20</v>
      </c>
    </row>
    <row r="64" spans="2:3" ht="12.75" customHeight="1" x14ac:dyDescent="0.2">
      <c r="B64" s="53">
        <v>652</v>
      </c>
      <c r="C64" s="35" t="s">
        <v>20</v>
      </c>
    </row>
    <row r="65" spans="1:3" ht="12.75" customHeight="1" x14ac:dyDescent="0.2">
      <c r="B65" s="53">
        <v>653</v>
      </c>
      <c r="C65" s="35" t="s">
        <v>20</v>
      </c>
    </row>
    <row r="66" spans="1:3" ht="12.75" customHeight="1" x14ac:dyDescent="0.2">
      <c r="B66" s="53">
        <v>661</v>
      </c>
      <c r="C66" s="35" t="s">
        <v>20</v>
      </c>
    </row>
    <row r="67" spans="1:3" ht="12.75" customHeight="1" x14ac:dyDescent="0.2">
      <c r="B67" s="53">
        <v>662</v>
      </c>
      <c r="C67" s="35" t="s">
        <v>20</v>
      </c>
    </row>
    <row r="68" spans="1:3" ht="12.75" customHeight="1" x14ac:dyDescent="0.2">
      <c r="B68" s="53">
        <v>663</v>
      </c>
      <c r="C68" s="35" t="s">
        <v>20</v>
      </c>
    </row>
    <row r="69" spans="1:3" ht="12.75" customHeight="1" x14ac:dyDescent="0.2">
      <c r="B69" s="53">
        <v>664</v>
      </c>
      <c r="C69" s="35" t="s">
        <v>20</v>
      </c>
    </row>
    <row r="70" spans="1:3" ht="12.75" customHeight="1" x14ac:dyDescent="0.2">
      <c r="B70" s="53">
        <v>665</v>
      </c>
      <c r="C70" s="35" t="s">
        <v>20</v>
      </c>
    </row>
    <row r="71" spans="1:3" ht="12.75" customHeight="1" x14ac:dyDescent="0.2"/>
    <row r="72" spans="1:3" ht="12.75" customHeight="1" x14ac:dyDescent="0.2"/>
    <row r="73" spans="1:3" ht="12.75" customHeight="1" x14ac:dyDescent="0.2">
      <c r="A73" s="41" t="s">
        <v>1074</v>
      </c>
      <c r="B73" s="43" t="s">
        <v>5</v>
      </c>
      <c r="C73" s="50"/>
    </row>
    <row r="74" spans="1:3" ht="12.75" customHeight="1" x14ac:dyDescent="0.2">
      <c r="A74" s="41" t="s">
        <v>1075</v>
      </c>
      <c r="B74" s="53">
        <v>77</v>
      </c>
      <c r="C74" s="50"/>
    </row>
    <row r="75" spans="1:3" ht="12.75" customHeight="1" x14ac:dyDescent="0.2">
      <c r="B75" s="53">
        <v>78</v>
      </c>
      <c r="C75" s="50"/>
    </row>
    <row r="76" spans="1:3" ht="12.75" customHeight="1" x14ac:dyDescent="0.2">
      <c r="B76" s="53">
        <v>87</v>
      </c>
      <c r="C76" s="50"/>
    </row>
    <row r="77" spans="1:3" ht="12.75" customHeight="1" x14ac:dyDescent="0.2"/>
    <row r="78" spans="1:3" ht="12.75" customHeight="1" x14ac:dyDescent="0.2"/>
    <row r="79" spans="1:3" ht="23.25" customHeight="1" x14ac:dyDescent="0.2"/>
    <row r="80" spans="1:3" x14ac:dyDescent="0.2">
      <c r="A80" s="41" t="s">
        <v>1064</v>
      </c>
      <c r="B80" s="35" t="s">
        <v>5</v>
      </c>
    </row>
    <row r="81" spans="1:23" x14ac:dyDescent="0.2">
      <c r="B81" s="44">
        <v>221</v>
      </c>
    </row>
    <row r="82" spans="1:23" x14ac:dyDescent="0.2">
      <c r="B82" s="44">
        <v>651</v>
      </c>
    </row>
    <row r="83" spans="1:23" ht="24.75" customHeight="1" x14ac:dyDescent="0.2"/>
    <row r="84" spans="1:23" x14ac:dyDescent="0.2">
      <c r="A84" s="41" t="s">
        <v>1076</v>
      </c>
      <c r="B84" s="35" t="s">
        <v>5</v>
      </c>
    </row>
    <row r="85" spans="1:23" x14ac:dyDescent="0.2">
      <c r="B85" s="35">
        <v>231</v>
      </c>
    </row>
    <row r="86" spans="1:23" x14ac:dyDescent="0.2">
      <c r="B86" s="35">
        <v>232</v>
      </c>
    </row>
    <row r="87" spans="1:23" x14ac:dyDescent="0.2">
      <c r="B87" s="35">
        <v>233</v>
      </c>
    </row>
    <row r="88" spans="1:23" x14ac:dyDescent="0.2">
      <c r="B88" s="35">
        <v>661</v>
      </c>
    </row>
    <row r="89" spans="1:23" x14ac:dyDescent="0.2">
      <c r="B89" s="35">
        <v>662</v>
      </c>
    </row>
    <row r="90" spans="1:23" x14ac:dyDescent="0.2">
      <c r="B90" s="35">
        <v>663</v>
      </c>
    </row>
    <row r="91" spans="1:23" ht="27" customHeight="1" x14ac:dyDescent="0.2"/>
    <row r="92" spans="1:23" x14ac:dyDescent="0.2">
      <c r="A92" s="45" t="s">
        <v>1077</v>
      </c>
      <c r="B92" s="54" t="s">
        <v>5</v>
      </c>
      <c r="C92" s="54" t="s">
        <v>5</v>
      </c>
      <c r="D92" s="54" t="s">
        <v>5</v>
      </c>
      <c r="E92" s="54" t="s">
        <v>5</v>
      </c>
      <c r="F92" s="54" t="s">
        <v>5</v>
      </c>
      <c r="G92" s="54" t="s">
        <v>5</v>
      </c>
      <c r="H92" s="54" t="s">
        <v>5</v>
      </c>
      <c r="I92" s="54" t="s">
        <v>5</v>
      </c>
      <c r="J92" s="54" t="s">
        <v>5</v>
      </c>
      <c r="K92" s="54" t="s">
        <v>5</v>
      </c>
      <c r="L92" s="54" t="s">
        <v>5</v>
      </c>
      <c r="M92" s="54" t="s">
        <v>5</v>
      </c>
      <c r="N92" s="54" t="s">
        <v>5</v>
      </c>
      <c r="O92" s="54" t="s">
        <v>5</v>
      </c>
      <c r="P92" s="54" t="s">
        <v>5</v>
      </c>
      <c r="Q92" s="54" t="s">
        <v>5</v>
      </c>
      <c r="R92" s="54" t="s">
        <v>5</v>
      </c>
      <c r="S92" s="54" t="s">
        <v>5</v>
      </c>
      <c r="T92" s="54" t="s">
        <v>5</v>
      </c>
      <c r="U92" s="54" t="s">
        <v>5</v>
      </c>
      <c r="V92" s="54" t="s">
        <v>5</v>
      </c>
      <c r="W92" s="35" t="s">
        <v>6</v>
      </c>
    </row>
    <row r="93" spans="1:23" x14ac:dyDescent="0.2">
      <c r="B93" s="55" t="s">
        <v>1088</v>
      </c>
      <c r="C93" s="55" t="s">
        <v>1091</v>
      </c>
      <c r="D93" s="55" t="s">
        <v>1089</v>
      </c>
      <c r="E93" s="55" t="s">
        <v>1092</v>
      </c>
      <c r="F93" s="55" t="s">
        <v>50</v>
      </c>
      <c r="G93" s="55" t="s">
        <v>51</v>
      </c>
      <c r="H93" s="55" t="s">
        <v>52</v>
      </c>
      <c r="I93" s="55" t="s">
        <v>53</v>
      </c>
      <c r="J93" s="55" t="s">
        <v>54</v>
      </c>
      <c r="K93" s="55" t="s">
        <v>55</v>
      </c>
      <c r="L93" s="55" t="s">
        <v>22</v>
      </c>
      <c r="M93" s="55" t="s">
        <v>57</v>
      </c>
      <c r="N93" s="55" t="s">
        <v>23</v>
      </c>
      <c r="O93" s="55" t="s">
        <v>58</v>
      </c>
      <c r="P93" s="55" t="s">
        <v>27</v>
      </c>
      <c r="Q93" s="55" t="s">
        <v>37</v>
      </c>
      <c r="R93" s="55" t="s">
        <v>38</v>
      </c>
      <c r="S93" s="55" t="s">
        <v>39</v>
      </c>
      <c r="T93" s="55" t="s">
        <v>40</v>
      </c>
      <c r="U93" s="55" t="s">
        <v>41</v>
      </c>
      <c r="V93" s="55" t="s">
        <v>56</v>
      </c>
      <c r="W93" s="35" t="s">
        <v>20</v>
      </c>
    </row>
    <row r="94" spans="1:23" ht="12.75" customHeight="1" x14ac:dyDescent="0.2"/>
    <row r="95" spans="1:23" ht="12.75" customHeight="1" x14ac:dyDescent="0.2">
      <c r="A95" s="45" t="s">
        <v>1077</v>
      </c>
      <c r="B95" s="35" t="s">
        <v>5</v>
      </c>
      <c r="C95" s="35" t="s">
        <v>6</v>
      </c>
    </row>
    <row r="96" spans="1:23" ht="12.75" customHeight="1" x14ac:dyDescent="0.2">
      <c r="B96" s="42" t="s">
        <v>50</v>
      </c>
      <c r="C96" s="35" t="s">
        <v>20</v>
      </c>
    </row>
    <row r="97" spans="2:3" ht="12.75" customHeight="1" x14ac:dyDescent="0.2">
      <c r="B97" s="42" t="s">
        <v>51</v>
      </c>
      <c r="C97" s="35" t="s">
        <v>20</v>
      </c>
    </row>
    <row r="98" spans="2:3" ht="12.75" customHeight="1" x14ac:dyDescent="0.2">
      <c r="B98" s="42" t="s">
        <v>52</v>
      </c>
      <c r="C98" s="35" t="s">
        <v>20</v>
      </c>
    </row>
    <row r="99" spans="2:3" ht="12.75" customHeight="1" x14ac:dyDescent="0.2">
      <c r="B99" s="42" t="s">
        <v>53</v>
      </c>
      <c r="C99" s="35" t="s">
        <v>20</v>
      </c>
    </row>
    <row r="100" spans="2:3" ht="12.75" customHeight="1" x14ac:dyDescent="0.2">
      <c r="B100" s="42" t="s">
        <v>54</v>
      </c>
      <c r="C100" s="35" t="s">
        <v>20</v>
      </c>
    </row>
    <row r="101" spans="2:3" ht="12.75" customHeight="1" x14ac:dyDescent="0.2">
      <c r="B101" s="42" t="s">
        <v>55</v>
      </c>
      <c r="C101" s="35" t="s">
        <v>20</v>
      </c>
    </row>
    <row r="102" spans="2:3" ht="12.75" customHeight="1" x14ac:dyDescent="0.2">
      <c r="B102" s="42" t="s">
        <v>22</v>
      </c>
      <c r="C102" s="35" t="s">
        <v>20</v>
      </c>
    </row>
    <row r="103" spans="2:3" ht="12.75" customHeight="1" x14ac:dyDescent="0.2">
      <c r="B103" s="42" t="s">
        <v>57</v>
      </c>
      <c r="C103" s="35" t="s">
        <v>20</v>
      </c>
    </row>
    <row r="104" spans="2:3" ht="12.75" customHeight="1" x14ac:dyDescent="0.2">
      <c r="B104" s="42" t="s">
        <v>23</v>
      </c>
      <c r="C104" s="35" t="s">
        <v>20</v>
      </c>
    </row>
    <row r="105" spans="2:3" ht="12.75" customHeight="1" x14ac:dyDescent="0.2">
      <c r="B105" s="42" t="s">
        <v>58</v>
      </c>
      <c r="C105" s="35" t="s">
        <v>20</v>
      </c>
    </row>
    <row r="106" spans="2:3" ht="12.75" customHeight="1" x14ac:dyDescent="0.2">
      <c r="B106" s="42" t="s">
        <v>27</v>
      </c>
      <c r="C106" s="35" t="s">
        <v>20</v>
      </c>
    </row>
    <row r="107" spans="2:3" ht="12.75" customHeight="1" x14ac:dyDescent="0.2">
      <c r="B107" s="42" t="s">
        <v>37</v>
      </c>
      <c r="C107" s="35" t="s">
        <v>20</v>
      </c>
    </row>
    <row r="108" spans="2:3" ht="12.75" customHeight="1" x14ac:dyDescent="0.2">
      <c r="B108" s="42" t="s">
        <v>38</v>
      </c>
      <c r="C108" s="35" t="s">
        <v>20</v>
      </c>
    </row>
    <row r="109" spans="2:3" ht="12.75" customHeight="1" x14ac:dyDescent="0.2">
      <c r="B109" s="42" t="s">
        <v>39</v>
      </c>
      <c r="C109" s="35" t="s">
        <v>20</v>
      </c>
    </row>
    <row r="110" spans="2:3" ht="12.75" customHeight="1" x14ac:dyDescent="0.2">
      <c r="B110" s="42" t="s">
        <v>40</v>
      </c>
      <c r="C110" s="35" t="s">
        <v>20</v>
      </c>
    </row>
    <row r="111" spans="2:3" ht="12.75" customHeight="1" x14ac:dyDescent="0.2">
      <c r="B111" s="42" t="s">
        <v>41</v>
      </c>
      <c r="C111" s="35" t="s">
        <v>20</v>
      </c>
    </row>
    <row r="112" spans="2:3" ht="12.75" customHeight="1" x14ac:dyDescent="0.2">
      <c r="B112" s="42" t="s">
        <v>56</v>
      </c>
      <c r="C112" s="35" t="s">
        <v>20</v>
      </c>
    </row>
    <row r="113" spans="1:19" ht="12.75" customHeight="1" x14ac:dyDescent="0.2"/>
    <row r="114" spans="1:19" ht="12.75" customHeight="1" x14ac:dyDescent="0.2"/>
    <row r="115" spans="1:19" ht="12.75" customHeight="1" x14ac:dyDescent="0.2"/>
    <row r="116" spans="1:19" ht="12.75" customHeight="1" x14ac:dyDescent="0.2"/>
    <row r="117" spans="1:19" ht="12.75" customHeight="1" x14ac:dyDescent="0.2"/>
    <row r="118" spans="1:19" ht="12.75" customHeight="1" x14ac:dyDescent="0.2"/>
    <row r="119" spans="1:19" ht="12.75" customHeight="1" x14ac:dyDescent="0.2"/>
    <row r="120" spans="1:19" ht="12.75" customHeight="1" x14ac:dyDescent="0.2"/>
    <row r="121" spans="1:19" ht="12.75" customHeight="1" x14ac:dyDescent="0.2"/>
    <row r="122" spans="1:19" x14ac:dyDescent="0.2">
      <c r="A122" s="45" t="s">
        <v>1078</v>
      </c>
      <c r="B122" s="35" t="s">
        <v>5</v>
      </c>
      <c r="C122" s="35" t="s">
        <v>5</v>
      </c>
      <c r="D122" s="35" t="s">
        <v>5</v>
      </c>
      <c r="E122" s="35" t="s">
        <v>5</v>
      </c>
      <c r="F122" s="35" t="s">
        <v>5</v>
      </c>
      <c r="G122" s="35" t="s">
        <v>5</v>
      </c>
      <c r="H122" s="35" t="s">
        <v>5</v>
      </c>
      <c r="I122" s="35" t="s">
        <v>5</v>
      </c>
      <c r="J122" s="35" t="s">
        <v>5</v>
      </c>
      <c r="K122" s="35" t="s">
        <v>5</v>
      </c>
      <c r="L122" s="35" t="s">
        <v>5</v>
      </c>
      <c r="M122" s="35" t="s">
        <v>5</v>
      </c>
      <c r="N122" s="35" t="s">
        <v>5</v>
      </c>
      <c r="O122" s="35" t="s">
        <v>5</v>
      </c>
      <c r="P122" s="35" t="s">
        <v>5</v>
      </c>
      <c r="Q122" s="35" t="s">
        <v>5</v>
      </c>
      <c r="R122" s="35" t="s">
        <v>5</v>
      </c>
      <c r="S122" s="35" t="s">
        <v>6</v>
      </c>
    </row>
    <row r="123" spans="1:19" x14ac:dyDescent="0.2">
      <c r="B123" s="42">
        <v>601</v>
      </c>
      <c r="C123" s="42">
        <v>605</v>
      </c>
      <c r="D123" s="42">
        <v>606</v>
      </c>
      <c r="E123" s="42">
        <v>613</v>
      </c>
      <c r="F123" s="42">
        <v>614</v>
      </c>
      <c r="G123" s="42">
        <v>617</v>
      </c>
      <c r="H123" s="42">
        <v>620</v>
      </c>
      <c r="I123" s="42">
        <v>621</v>
      </c>
      <c r="J123" s="42">
        <v>622</v>
      </c>
      <c r="K123" s="42">
        <v>623</v>
      </c>
      <c r="L123" s="42">
        <v>630</v>
      </c>
      <c r="M123" s="42">
        <v>661</v>
      </c>
      <c r="N123" s="42">
        <v>662</v>
      </c>
      <c r="O123" s="42">
        <v>663</v>
      </c>
      <c r="P123" s="42">
        <v>664</v>
      </c>
      <c r="Q123" s="42">
        <v>665</v>
      </c>
      <c r="R123" s="42">
        <v>680</v>
      </c>
      <c r="S123" s="35" t="s">
        <v>20</v>
      </c>
    </row>
    <row r="124" spans="1:19" ht="24.75" customHeight="1" x14ac:dyDescent="0.2"/>
    <row r="125" spans="1:19" x14ac:dyDescent="0.2">
      <c r="A125" s="45" t="s">
        <v>1079</v>
      </c>
      <c r="B125" s="35" t="s">
        <v>5</v>
      </c>
      <c r="C125" s="35" t="s">
        <v>6</v>
      </c>
    </row>
    <row r="126" spans="1:19" x14ac:dyDescent="0.2">
      <c r="B126" s="44">
        <v>401</v>
      </c>
      <c r="C126" s="44">
        <v>0</v>
      </c>
    </row>
    <row r="127" spans="1:19" x14ac:dyDescent="0.2">
      <c r="B127" s="44">
        <v>402</v>
      </c>
      <c r="C127" s="44">
        <v>0</v>
      </c>
    </row>
    <row r="128" spans="1:19" x14ac:dyDescent="0.2">
      <c r="B128" s="44">
        <v>404</v>
      </c>
      <c r="C128" s="44">
        <v>0</v>
      </c>
    </row>
    <row r="129" spans="1:3" x14ac:dyDescent="0.2">
      <c r="B129" s="44">
        <v>405</v>
      </c>
      <c r="C129" s="44">
        <v>0</v>
      </c>
    </row>
    <row r="130" spans="1:3" x14ac:dyDescent="0.2">
      <c r="B130" s="44">
        <v>406</v>
      </c>
      <c r="C130" s="44">
        <v>0</v>
      </c>
    </row>
    <row r="131" spans="1:3" x14ac:dyDescent="0.2">
      <c r="B131" s="44">
        <v>407</v>
      </c>
      <c r="C131" s="44">
        <v>0</v>
      </c>
    </row>
    <row r="132" spans="1:3" x14ac:dyDescent="0.2">
      <c r="B132" s="44">
        <v>408</v>
      </c>
      <c r="C132" s="44">
        <v>0</v>
      </c>
    </row>
    <row r="133" spans="1:3" x14ac:dyDescent="0.2">
      <c r="B133" s="44">
        <v>409</v>
      </c>
      <c r="C133" s="44">
        <v>0</v>
      </c>
    </row>
    <row r="134" spans="1:3" x14ac:dyDescent="0.2">
      <c r="B134" s="44">
        <v>410</v>
      </c>
      <c r="C134" s="44">
        <v>0</v>
      </c>
    </row>
    <row r="135" spans="1:3" x14ac:dyDescent="0.2">
      <c r="B135" s="44">
        <v>411</v>
      </c>
      <c r="C135" s="44">
        <v>0</v>
      </c>
    </row>
    <row r="136" spans="1:3" x14ac:dyDescent="0.2">
      <c r="B136" s="44">
        <v>412</v>
      </c>
      <c r="C136" s="44">
        <v>0</v>
      </c>
    </row>
    <row r="137" spans="1:3" ht="22.5" customHeight="1" x14ac:dyDescent="0.2"/>
    <row r="138" spans="1:3" x14ac:dyDescent="0.2">
      <c r="A138" s="45" t="s">
        <v>18</v>
      </c>
      <c r="B138" s="35" t="s">
        <v>5</v>
      </c>
      <c r="C138" s="46"/>
    </row>
    <row r="139" spans="1:3" x14ac:dyDescent="0.2">
      <c r="B139" s="44">
        <v>802</v>
      </c>
    </row>
    <row r="140" spans="1:3" ht="23.25" customHeight="1" x14ac:dyDescent="0.2"/>
    <row r="141" spans="1:3" x14ac:dyDescent="0.2">
      <c r="A141" s="45" t="s">
        <v>19</v>
      </c>
      <c r="B141" s="35" t="s">
        <v>5</v>
      </c>
    </row>
    <row r="142" spans="1:3" x14ac:dyDescent="0.2">
      <c r="B142" s="35">
        <v>806</v>
      </c>
    </row>
    <row r="143" spans="1:3" x14ac:dyDescent="0.2">
      <c r="B143" s="35">
        <v>807</v>
      </c>
    </row>
    <row r="144" spans="1:3" x14ac:dyDescent="0.2">
      <c r="B144" s="35">
        <v>811</v>
      </c>
    </row>
    <row r="145" spans="1:2" x14ac:dyDescent="0.2">
      <c r="B145" s="35">
        <v>812</v>
      </c>
    </row>
    <row r="146" spans="1:2" ht="18.75" customHeight="1" x14ac:dyDescent="0.2"/>
    <row r="147" spans="1:2" x14ac:dyDescent="0.2">
      <c r="A147" s="45" t="s">
        <v>1080</v>
      </c>
      <c r="B147" s="35" t="s">
        <v>5</v>
      </c>
    </row>
    <row r="148" spans="1:2" x14ac:dyDescent="0.2">
      <c r="B148" s="44">
        <v>605</v>
      </c>
    </row>
    <row r="149" spans="1:2" x14ac:dyDescent="0.2">
      <c r="B149" s="44">
        <v>606</v>
      </c>
    </row>
    <row r="150" spans="1:2" ht="24.75" customHeight="1" x14ac:dyDescent="0.2"/>
    <row r="151" spans="1:2" x14ac:dyDescent="0.2">
      <c r="A151" s="45" t="s">
        <v>1067</v>
      </c>
      <c r="B151" s="35" t="s">
        <v>5</v>
      </c>
    </row>
    <row r="152" spans="1:2" x14ac:dyDescent="0.2">
      <c r="B152" s="44">
        <v>248</v>
      </c>
    </row>
    <row r="153" spans="1:2" x14ac:dyDescent="0.2">
      <c r="B153" s="44">
        <v>256</v>
      </c>
    </row>
    <row r="154" spans="1:2" x14ac:dyDescent="0.2">
      <c r="B154" s="44">
        <v>257</v>
      </c>
    </row>
    <row r="155" spans="1:2" x14ac:dyDescent="0.2">
      <c r="B155" s="44">
        <v>258</v>
      </c>
    </row>
    <row r="156" spans="1:2" ht="21" customHeight="1" x14ac:dyDescent="0.2"/>
    <row r="157" spans="1:2" x14ac:dyDescent="0.2">
      <c r="A157" s="45" t="s">
        <v>1066</v>
      </c>
      <c r="B157" s="44" t="s">
        <v>5</v>
      </c>
    </row>
    <row r="158" spans="1:2" x14ac:dyDescent="0.2">
      <c r="B158" s="44">
        <v>200</v>
      </c>
    </row>
    <row r="159" spans="1:2" x14ac:dyDescent="0.2">
      <c r="B159" s="44">
        <v>231</v>
      </c>
    </row>
    <row r="160" spans="1:2" x14ac:dyDescent="0.2">
      <c r="B160" s="44">
        <v>232</v>
      </c>
    </row>
    <row r="161" spans="1:29" x14ac:dyDescent="0.2">
      <c r="B161" s="44">
        <v>233</v>
      </c>
    </row>
    <row r="162" spans="1:29" x14ac:dyDescent="0.2">
      <c r="B162" s="44">
        <v>264</v>
      </c>
    </row>
    <row r="163" spans="1:29" x14ac:dyDescent="0.2">
      <c r="B163" s="44">
        <v>271</v>
      </c>
    </row>
    <row r="164" spans="1:29" x14ac:dyDescent="0.2">
      <c r="B164" s="44">
        <v>273</v>
      </c>
    </row>
    <row r="165" spans="1:29" x14ac:dyDescent="0.2">
      <c r="B165" s="44">
        <v>280</v>
      </c>
    </row>
    <row r="166" spans="1:29" x14ac:dyDescent="0.2">
      <c r="B166" s="44">
        <v>620</v>
      </c>
    </row>
    <row r="167" spans="1:29" x14ac:dyDescent="0.2">
      <c r="B167" s="44">
        <v>622</v>
      </c>
    </row>
    <row r="168" spans="1:29" x14ac:dyDescent="0.2">
      <c r="B168" s="44">
        <v>630</v>
      </c>
    </row>
    <row r="169" spans="1:29" x14ac:dyDescent="0.2">
      <c r="B169" s="44">
        <v>661</v>
      </c>
    </row>
    <row r="170" spans="1:29" x14ac:dyDescent="0.2">
      <c r="B170" s="44">
        <v>662</v>
      </c>
    </row>
    <row r="171" spans="1:29" ht="19.5" customHeight="1" x14ac:dyDescent="0.2"/>
    <row r="172" spans="1:29" x14ac:dyDescent="0.2">
      <c r="A172" s="45" t="s">
        <v>1065</v>
      </c>
      <c r="B172" s="44" t="s">
        <v>5</v>
      </c>
      <c r="C172" s="44" t="s">
        <v>5</v>
      </c>
      <c r="D172" s="44" t="s">
        <v>5</v>
      </c>
      <c r="E172" s="44" t="s">
        <v>5</v>
      </c>
      <c r="F172" s="44" t="s">
        <v>5</v>
      </c>
      <c r="G172" s="44" t="s">
        <v>5</v>
      </c>
      <c r="H172" s="44" t="s">
        <v>5</v>
      </c>
      <c r="I172" s="44" t="s">
        <v>5</v>
      </c>
      <c r="J172" s="44" t="s">
        <v>5</v>
      </c>
      <c r="K172" s="44" t="s">
        <v>5</v>
      </c>
      <c r="L172" s="44" t="s">
        <v>5</v>
      </c>
      <c r="M172" s="44" t="s">
        <v>5</v>
      </c>
      <c r="N172" s="44" t="s">
        <v>5</v>
      </c>
      <c r="O172" s="44" t="s">
        <v>5</v>
      </c>
      <c r="P172" s="44" t="s">
        <v>5</v>
      </c>
      <c r="Q172" s="44" t="s">
        <v>5</v>
      </c>
      <c r="R172" s="44" t="s">
        <v>5</v>
      </c>
      <c r="S172" s="44" t="s">
        <v>5</v>
      </c>
      <c r="T172" s="44" t="s">
        <v>5</v>
      </c>
      <c r="U172" s="44" t="s">
        <v>5</v>
      </c>
      <c r="V172" s="44" t="s">
        <v>5</v>
      </c>
      <c r="W172" s="44" t="s">
        <v>5</v>
      </c>
      <c r="X172" s="44" t="s">
        <v>5</v>
      </c>
      <c r="Y172" s="44" t="s">
        <v>5</v>
      </c>
      <c r="Z172" s="44" t="s">
        <v>5</v>
      </c>
      <c r="AA172" s="44"/>
      <c r="AB172" s="44"/>
      <c r="AC172" s="35" t="s">
        <v>6</v>
      </c>
    </row>
    <row r="173" spans="1:29" x14ac:dyDescent="0.2">
      <c r="A173" s="45" t="s">
        <v>1081</v>
      </c>
      <c r="B173" s="42" t="s">
        <v>42</v>
      </c>
      <c r="C173" s="42" t="s">
        <v>43</v>
      </c>
      <c r="D173" s="42" t="s">
        <v>44</v>
      </c>
      <c r="E173" s="42" t="s">
        <v>45</v>
      </c>
      <c r="F173" s="42" t="s">
        <v>46</v>
      </c>
      <c r="G173" s="42" t="s">
        <v>47</v>
      </c>
      <c r="H173" s="42" t="s">
        <v>48</v>
      </c>
      <c r="I173" s="42" t="s">
        <v>49</v>
      </c>
      <c r="J173" s="42" t="s">
        <v>50</v>
      </c>
      <c r="K173" s="42" t="s">
        <v>51</v>
      </c>
      <c r="L173" s="42" t="s">
        <v>52</v>
      </c>
      <c r="M173" s="42" t="s">
        <v>53</v>
      </c>
      <c r="N173" s="42" t="s">
        <v>54</v>
      </c>
      <c r="O173" s="42" t="s">
        <v>55</v>
      </c>
      <c r="P173" s="42" t="s">
        <v>27</v>
      </c>
      <c r="Q173" s="42" t="s">
        <v>56</v>
      </c>
      <c r="R173" s="42" t="s">
        <v>22</v>
      </c>
      <c r="S173" s="42" t="s">
        <v>57</v>
      </c>
      <c r="T173" s="42" t="s">
        <v>23</v>
      </c>
      <c r="U173" s="42" t="s">
        <v>58</v>
      </c>
      <c r="V173" s="42" t="s">
        <v>37</v>
      </c>
      <c r="W173" s="42" t="s">
        <v>38</v>
      </c>
      <c r="X173" s="42" t="s">
        <v>39</v>
      </c>
      <c r="Y173" s="42" t="s">
        <v>40</v>
      </c>
      <c r="Z173" s="42" t="s">
        <v>41</v>
      </c>
      <c r="AA173" s="42"/>
      <c r="AB173" s="42"/>
      <c r="AC173" s="35" t="s">
        <v>20</v>
      </c>
    </row>
    <row r="174" spans="1:29" ht="20.25" customHeight="1" x14ac:dyDescent="0.2"/>
    <row r="175" spans="1:29" x14ac:dyDescent="0.2">
      <c r="A175" s="45" t="s">
        <v>1082</v>
      </c>
      <c r="B175" s="47" t="s">
        <v>15</v>
      </c>
      <c r="C175" s="35" t="s">
        <v>5</v>
      </c>
      <c r="D175" s="35" t="s">
        <v>5</v>
      </c>
      <c r="E175" s="35" t="s">
        <v>5</v>
      </c>
      <c r="F175" s="35" t="s">
        <v>5</v>
      </c>
      <c r="G175" s="35" t="s">
        <v>5</v>
      </c>
      <c r="H175" s="35" t="s">
        <v>5</v>
      </c>
      <c r="I175" s="35" t="s">
        <v>5</v>
      </c>
      <c r="J175" s="35" t="s">
        <v>5</v>
      </c>
      <c r="K175" s="35" t="s">
        <v>5</v>
      </c>
      <c r="L175" s="35" t="s">
        <v>5</v>
      </c>
      <c r="M175" s="35" t="s">
        <v>5</v>
      </c>
      <c r="N175" s="35" t="s">
        <v>5</v>
      </c>
      <c r="O175" s="35" t="s">
        <v>5</v>
      </c>
      <c r="P175" s="35" t="s">
        <v>5</v>
      </c>
      <c r="Q175" s="35" t="s">
        <v>5</v>
      </c>
      <c r="R175" s="35" t="s">
        <v>5</v>
      </c>
      <c r="S175" s="35" t="s">
        <v>6</v>
      </c>
    </row>
    <row r="176" spans="1:29" x14ac:dyDescent="0.2">
      <c r="A176" s="45" t="s">
        <v>1083</v>
      </c>
      <c r="B176" s="35">
        <v>75017</v>
      </c>
      <c r="C176" s="35" t="s">
        <v>50</v>
      </c>
      <c r="D176" s="35" t="s">
        <v>51</v>
      </c>
      <c r="E176" s="35" t="s">
        <v>52</v>
      </c>
      <c r="F176" s="35" t="s">
        <v>53</v>
      </c>
      <c r="G176" s="35" t="s">
        <v>54</v>
      </c>
      <c r="H176" s="35" t="s">
        <v>55</v>
      </c>
      <c r="I176" s="35" t="s">
        <v>22</v>
      </c>
      <c r="J176" s="35" t="s">
        <v>57</v>
      </c>
      <c r="K176" s="35" t="s">
        <v>23</v>
      </c>
      <c r="L176" s="35" t="s">
        <v>58</v>
      </c>
      <c r="M176" s="35" t="s">
        <v>27</v>
      </c>
      <c r="N176" s="35" t="s">
        <v>37</v>
      </c>
      <c r="O176" s="35" t="s">
        <v>38</v>
      </c>
      <c r="P176" s="35" t="s">
        <v>39</v>
      </c>
      <c r="Q176" s="35" t="s">
        <v>40</v>
      </c>
      <c r="R176" s="35" t="s">
        <v>41</v>
      </c>
      <c r="S176" s="35">
        <v>0</v>
      </c>
    </row>
    <row r="177" spans="1:19" x14ac:dyDescent="0.2">
      <c r="A177" s="45" t="s">
        <v>1084</v>
      </c>
      <c r="B177" s="35">
        <v>75018</v>
      </c>
      <c r="C177" s="35" t="s">
        <v>50</v>
      </c>
      <c r="D177" s="35" t="s">
        <v>51</v>
      </c>
      <c r="E177" s="35" t="s">
        <v>52</v>
      </c>
      <c r="F177" s="35" t="s">
        <v>53</v>
      </c>
      <c r="G177" s="35" t="s">
        <v>54</v>
      </c>
      <c r="H177" s="35" t="s">
        <v>55</v>
      </c>
      <c r="I177" s="35" t="s">
        <v>22</v>
      </c>
      <c r="J177" s="35" t="s">
        <v>57</v>
      </c>
      <c r="K177" s="35" t="s">
        <v>23</v>
      </c>
      <c r="L177" s="35" t="s">
        <v>58</v>
      </c>
      <c r="M177" s="35" t="s">
        <v>27</v>
      </c>
      <c r="N177" s="35" t="s">
        <v>37</v>
      </c>
      <c r="O177" s="35" t="s">
        <v>38</v>
      </c>
      <c r="P177" s="35" t="s">
        <v>39</v>
      </c>
      <c r="Q177" s="35" t="s">
        <v>40</v>
      </c>
      <c r="R177" s="35" t="s">
        <v>41</v>
      </c>
      <c r="S177" s="44">
        <v>0</v>
      </c>
    </row>
  </sheetData>
  <sheetProtection password="CF7A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10</vt:i4>
      </vt:variant>
    </vt:vector>
  </HeadingPairs>
  <TitlesOfParts>
    <vt:vector size="18" baseType="lpstr">
      <vt:lpstr>Zalacznik Nr 1</vt:lpstr>
      <vt:lpstr>Dział</vt:lpstr>
      <vt:lpstr>Rozdz</vt:lpstr>
      <vt:lpstr>Paragraf.dochód</vt:lpstr>
      <vt:lpstr>Paragraf.wydatek</vt:lpstr>
      <vt:lpstr>4P</vt:lpstr>
      <vt:lpstr>Nazwa.Dep</vt:lpstr>
      <vt:lpstr>Formuły</vt:lpstr>
      <vt:lpstr>§</vt:lpstr>
      <vt:lpstr>czwartaP</vt:lpstr>
      <vt:lpstr>Dział</vt:lpstr>
      <vt:lpstr>'Zalacznik Nr 1'!Obszar_wydruku</vt:lpstr>
      <vt:lpstr>Paragraf</vt:lpstr>
      <vt:lpstr>Rozdz</vt:lpstr>
      <vt:lpstr>Symb</vt:lpstr>
      <vt:lpstr>Symbol</vt:lpstr>
      <vt:lpstr>'Zalacznik Nr 1'!Tytuły_wydruku</vt:lpstr>
      <vt:lpstr>Znak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b.golon</dc:creator>
  <cp:lastModifiedBy>Włodzimierz Drymuch</cp:lastModifiedBy>
  <cp:lastPrinted>2014-01-21T13:20:10Z</cp:lastPrinted>
  <dcterms:created xsi:type="dcterms:W3CDTF">2012-03-19T07:44:42Z</dcterms:created>
  <dcterms:modified xsi:type="dcterms:W3CDTF">2014-01-31T11:35:39Z</dcterms:modified>
</cp:coreProperties>
</file>